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lado angel\escritorio 2022\pag web 2021-2027\avance de gestion\2022\excel\"/>
    </mc:Choice>
  </mc:AlternateContent>
  <bookViews>
    <workbookView xWindow="-120" yWindow="-120" windowWidth="20730" windowHeight="11160"/>
  </bookViews>
  <sheets>
    <sheet name="ESF" sheetId="1" r:id="rId1"/>
    <sheet name="EADoP" sheetId="2" r:id="rId2"/>
    <sheet name="OCP LDF" sheetId="3" r:id="rId3"/>
    <sheet name="IAAODF" sheetId="4" r:id="rId4"/>
    <sheet name="B.Pp.LDF " sheetId="5" r:id="rId5"/>
    <sheet name="EAID (1)" sheetId="6" r:id="rId6"/>
    <sheet name="EAID (2)" sheetId="7" r:id="rId7"/>
    <sheet name="EAPED NE COG" sheetId="8" r:id="rId8"/>
    <sheet name="EAPED NE COG (2)" sheetId="9" r:id="rId9"/>
    <sheet name="EAPED NE COG (3)" sheetId="10" r:id="rId10"/>
    <sheet name="EAPED E COG" sheetId="11" r:id="rId11"/>
    <sheet name="EAPED E COG (2)" sheetId="12" r:id="rId12"/>
    <sheet name="EAPED E COG (3)" sheetId="13" r:id="rId13"/>
    <sheet name="EAPED CA" sheetId="14" r:id="rId14"/>
    <sheet name="EAPED CF" sheetId="15" r:id="rId15"/>
    <sheet name="EAPED CF (2)" sheetId="16" r:id="rId16"/>
    <sheet name="EAPED CSPC" sheetId="17" r:id="rId17"/>
  </sheets>
  <externalReferences>
    <externalReference r:id="rId18"/>
    <externalReference r:id="rId19"/>
  </externalReferences>
  <definedNames>
    <definedName name="_xlnm.Print_Area" localSheetId="4">'B.Pp.LDF '!$A$1:$E$61</definedName>
    <definedName name="_xlnm.Print_Area" localSheetId="1">EADoP!$A$1:$J$48</definedName>
    <definedName name="_xlnm.Print_Area" localSheetId="5">'EAID (1)'!$A$1:$I$44</definedName>
    <definedName name="_xlnm.Print_Area" localSheetId="6">'EAID (2)'!$A$1:$J$42</definedName>
    <definedName name="_xlnm.Print_Area" localSheetId="13">'EAPED CA'!$A$1:$H$38</definedName>
    <definedName name="_xlnm.Print_Area" localSheetId="14">'EAPED CF'!$A$1:$H$45</definedName>
    <definedName name="_xlnm.Print_Area" localSheetId="15">'EAPED CF (2)'!$A$1:$H$46</definedName>
    <definedName name="_xlnm.Print_Area" localSheetId="16">'EAPED CSPC'!$A$1:$H$35</definedName>
    <definedName name="_xlnm.Print_Area" localSheetId="10">'EAPED E COG'!$A$1:$H$39</definedName>
    <definedName name="_xlnm.Print_Area" localSheetId="11">'EAPED E COG (2)'!$A$1:$H$36</definedName>
    <definedName name="_xlnm.Print_Area" localSheetId="12">'EAPED E COG (3)'!$A$1:$H$34</definedName>
    <definedName name="_xlnm.Print_Area" localSheetId="7">'EAPED NE COG'!$A$1:$H$39</definedName>
    <definedName name="_xlnm.Print_Area" localSheetId="8">'EAPED NE COG (2)'!$A$1:$H$36</definedName>
    <definedName name="_xlnm.Print_Area" localSheetId="9">'EAPED NE COG (3)'!$A$1:$H$34</definedName>
    <definedName name="_xlnm.Print_Area" localSheetId="0">ESF!$A$1:$L$91</definedName>
    <definedName name="_xlnm.Print_Area" localSheetId="3">IAAODF!$A$1:$L$40</definedName>
    <definedName name="_xlnm.Print_Area" localSheetId="2">'OCP LDF'!$A$1:$H$42</definedName>
    <definedName name="b" localSheetId="6">#REF!</definedName>
    <definedName name="b">#REF!</definedName>
    <definedName name="ba" localSheetId="6">#REF!</definedName>
    <definedName name="ba">#REF!</definedName>
    <definedName name="_xlnm.Database" localSheetId="6">#REF!</definedName>
    <definedName name="_xlnm.Database">#REF!</definedName>
    <definedName name="gto" localSheetId="6">#REF!</definedName>
    <definedName name="gto">#REF!</definedName>
    <definedName name="lhjlh" localSheetId="6">#REF!</definedName>
    <definedName name="lhjlh">#REF!</definedName>
    <definedName name="mmm" localSheetId="6">#REF!</definedName>
    <definedName name="mmm">#REF!</definedName>
    <definedName name="mo" localSheetId="6">#REF!</definedName>
    <definedName name="mo">#REF!</definedName>
    <definedName name="modelo" localSheetId="6">#REF!</definedName>
    <definedName name="modelo">#REF!</definedName>
    <definedName name="MODELOCEDULA" localSheetId="6">#REF!</definedName>
    <definedName name="MODELOCEDULA">#REF!</definedName>
    <definedName name="ñ" localSheetId="6">#REF!</definedName>
    <definedName name="ñ">#REF!</definedName>
    <definedName name="presupuesto" localSheetId="6">#REF!</definedName>
    <definedName name="presupuesto">#REF!</definedName>
    <definedName name="si" localSheetId="6">#REF!</definedName>
    <definedName name="si">#REF!</definedName>
    <definedName name="TOTASIGNADO" localSheetId="6">#REF!</definedName>
    <definedName name="TOTASIGNAD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7" l="1"/>
  <c r="E34" i="17"/>
  <c r="H22" i="17"/>
  <c r="H34" i="17" s="1"/>
  <c r="G22" i="17"/>
  <c r="G34" i="17" s="1"/>
  <c r="F22" i="17"/>
  <c r="E22" i="17"/>
  <c r="D22" i="17"/>
  <c r="D34" i="17" s="1"/>
  <c r="C22" i="17"/>
  <c r="C34" i="17" s="1"/>
  <c r="G44" i="16"/>
  <c r="G45" i="16" s="1"/>
  <c r="C44" i="16"/>
  <c r="C45" i="16" s="1"/>
  <c r="H11" i="16"/>
  <c r="H44" i="16" s="1"/>
  <c r="H45" i="16" s="1"/>
  <c r="G11" i="16"/>
  <c r="F11" i="16"/>
  <c r="F44" i="16" s="1"/>
  <c r="F45" i="16" s="1"/>
  <c r="E11" i="16"/>
  <c r="E44" i="16" s="1"/>
  <c r="E45" i="16" s="1"/>
  <c r="D11" i="16"/>
  <c r="D44" i="16" s="1"/>
  <c r="D45" i="16" s="1"/>
  <c r="C11" i="16"/>
  <c r="F44" i="15"/>
  <c r="E44" i="15"/>
  <c r="H24" i="15"/>
  <c r="G24" i="15"/>
  <c r="G11" i="15" s="1"/>
  <c r="F24" i="15"/>
  <c r="E24" i="15"/>
  <c r="D24" i="15"/>
  <c r="H11" i="15"/>
  <c r="H44" i="15" s="1"/>
  <c r="F11" i="15"/>
  <c r="E11" i="15"/>
  <c r="E10" i="15" s="1"/>
  <c r="D11" i="15"/>
  <c r="D44" i="15" s="1"/>
  <c r="C11" i="15"/>
  <c r="C44" i="15" s="1"/>
  <c r="F10" i="15"/>
  <c r="C10" i="15"/>
  <c r="H21" i="14"/>
  <c r="H37" i="14" s="1"/>
  <c r="G21" i="14"/>
  <c r="G37" i="14" s="1"/>
  <c r="F21" i="14"/>
  <c r="F37" i="14" s="1"/>
  <c r="E21" i="14"/>
  <c r="D21" i="14"/>
  <c r="D37" i="14" s="1"/>
  <c r="C21" i="14"/>
  <c r="C37" i="14" s="1"/>
  <c r="H11" i="14"/>
  <c r="G11" i="14"/>
  <c r="F11" i="14"/>
  <c r="E11" i="14"/>
  <c r="E37" i="14" s="1"/>
  <c r="D11" i="14"/>
  <c r="C11" i="14"/>
  <c r="H34" i="13"/>
  <c r="G34" i="13"/>
  <c r="F34" i="13"/>
  <c r="E34" i="13"/>
  <c r="D34" i="13"/>
  <c r="C34" i="13"/>
  <c r="E36" i="12"/>
  <c r="H31" i="12"/>
  <c r="H36" i="12" s="1"/>
  <c r="G31" i="12"/>
  <c r="G36" i="12" s="1"/>
  <c r="F31" i="12"/>
  <c r="F36" i="12" s="1"/>
  <c r="E31" i="12"/>
  <c r="D31" i="12"/>
  <c r="D36" i="12" s="1"/>
  <c r="C31" i="12"/>
  <c r="C36" i="12" s="1"/>
  <c r="F39" i="11"/>
  <c r="E39" i="11"/>
  <c r="H11" i="11"/>
  <c r="H39" i="11" s="1"/>
  <c r="H10" i="11" s="1"/>
  <c r="G11" i="11"/>
  <c r="G39" i="11" s="1"/>
  <c r="G10" i="11" s="1"/>
  <c r="F11" i="11"/>
  <c r="E11" i="11"/>
  <c r="D11" i="11"/>
  <c r="D39" i="11" s="1"/>
  <c r="D10" i="11" s="1"/>
  <c r="C11" i="11"/>
  <c r="C39" i="11" s="1"/>
  <c r="C10" i="11" s="1"/>
  <c r="F10" i="11"/>
  <c r="E10" i="11"/>
  <c r="H34" i="10"/>
  <c r="G34" i="10"/>
  <c r="F34" i="10"/>
  <c r="E34" i="10"/>
  <c r="D34" i="10"/>
  <c r="C34" i="10"/>
  <c r="E36" i="9"/>
  <c r="H11" i="9"/>
  <c r="H36" i="9" s="1"/>
  <c r="G11" i="9"/>
  <c r="G36" i="9" s="1"/>
  <c r="F11" i="9"/>
  <c r="F36" i="9" s="1"/>
  <c r="E11" i="9"/>
  <c r="D11" i="9"/>
  <c r="D36" i="9" s="1"/>
  <c r="C11" i="9"/>
  <c r="C36" i="9" s="1"/>
  <c r="H29" i="8"/>
  <c r="H39" i="8" s="1"/>
  <c r="H10" i="8" s="1"/>
  <c r="G29" i="8"/>
  <c r="G39" i="8" s="1"/>
  <c r="G10" i="8" s="1"/>
  <c r="F29" i="8"/>
  <c r="F39" i="8" s="1"/>
  <c r="F10" i="8" s="1"/>
  <c r="E29" i="8"/>
  <c r="D29" i="8"/>
  <c r="D39" i="8" s="1"/>
  <c r="D10" i="8" s="1"/>
  <c r="C29" i="8"/>
  <c r="C39" i="8" s="1"/>
  <c r="C10" i="8" s="1"/>
  <c r="H19" i="8"/>
  <c r="G19" i="8"/>
  <c r="F19" i="8"/>
  <c r="E19" i="8"/>
  <c r="E39" i="8" s="1"/>
  <c r="E10" i="8" s="1"/>
  <c r="D19" i="8"/>
  <c r="C19" i="8"/>
  <c r="G44" i="15" l="1"/>
  <c r="G10" i="15"/>
  <c r="D10" i="15"/>
  <c r="H10" i="15"/>
  <c r="I35" i="7" l="1"/>
  <c r="H35" i="7"/>
  <c r="G35" i="7"/>
  <c r="F35" i="7"/>
  <c r="E35" i="7"/>
  <c r="D35" i="7"/>
  <c r="H42" i="6"/>
  <c r="G42" i="6"/>
  <c r="F42" i="6"/>
  <c r="E42" i="6"/>
  <c r="D42" i="6"/>
  <c r="D38" i="6"/>
  <c r="D36" i="6"/>
  <c r="I35" i="6"/>
  <c r="F35" i="6"/>
  <c r="D29" i="6"/>
  <c r="D17" i="6"/>
  <c r="I16" i="6"/>
  <c r="I42" i="6" s="1"/>
  <c r="F16" i="6"/>
  <c r="C60" i="5" l="1"/>
  <c r="E59" i="5"/>
  <c r="E60" i="5" s="1"/>
  <c r="D59" i="5"/>
  <c r="D60" i="5" s="1"/>
  <c r="C59" i="5"/>
  <c r="E50" i="5"/>
  <c r="D50" i="5"/>
  <c r="E49" i="5"/>
  <c r="D49" i="5"/>
  <c r="C49" i="5"/>
  <c r="C50" i="5" s="1"/>
  <c r="C18" i="5"/>
  <c r="C19" i="5" s="1"/>
  <c r="C20" i="5" s="1"/>
  <c r="C26" i="5" s="1"/>
  <c r="E14" i="5"/>
  <c r="D14" i="5"/>
  <c r="C14" i="5"/>
  <c r="E11" i="5"/>
  <c r="D11" i="5"/>
  <c r="C11" i="5"/>
  <c r="E7" i="5"/>
  <c r="E18" i="5" s="1"/>
  <c r="E19" i="5" s="1"/>
  <c r="E20" i="5" s="1"/>
  <c r="E26" i="5" s="1"/>
  <c r="D7" i="5"/>
  <c r="D18" i="5" s="1"/>
  <c r="D19" i="5" s="1"/>
  <c r="D20" i="5" s="1"/>
  <c r="D26" i="5" s="1"/>
  <c r="C7" i="5"/>
  <c r="J87" i="1" l="1"/>
  <c r="J62" i="1"/>
  <c r="I62" i="1"/>
  <c r="J82" i="1"/>
  <c r="I82" i="1"/>
  <c r="J74" i="1"/>
  <c r="I74" i="1"/>
  <c r="J68" i="1"/>
  <c r="I68" i="1"/>
  <c r="I87" i="1" s="1"/>
  <c r="J14" i="1"/>
  <c r="J47" i="1"/>
  <c r="I47" i="1"/>
  <c r="J43" i="1"/>
  <c r="I43" i="1"/>
  <c r="J36" i="1"/>
  <c r="I36" i="1"/>
  <c r="J32" i="1"/>
  <c r="I32" i="1"/>
  <c r="J28" i="1"/>
  <c r="I28" i="1"/>
  <c r="J24" i="1"/>
  <c r="I24" i="1"/>
  <c r="I14" i="1"/>
  <c r="I52" i="1" s="1"/>
  <c r="I64" i="1" s="1"/>
  <c r="I89" i="1" s="1"/>
  <c r="E46" i="1"/>
  <c r="D47" i="1"/>
  <c r="E43" i="1"/>
  <c r="D43" i="1"/>
  <c r="E36" i="1"/>
  <c r="D36" i="1"/>
  <c r="E65" i="1"/>
  <c r="D65" i="1"/>
  <c r="E30" i="1"/>
  <c r="D30" i="1"/>
  <c r="E22" i="1"/>
  <c r="D22" i="1"/>
  <c r="E14" i="1"/>
  <c r="E52" i="1" s="1"/>
  <c r="E67" i="1" s="1"/>
  <c r="D14" i="1"/>
  <c r="D52" i="1" s="1"/>
  <c r="D67" i="1" s="1"/>
  <c r="J52" i="1" l="1"/>
  <c r="J64" i="1" s="1"/>
  <c r="J89" i="1" s="1"/>
</calcChain>
</file>

<file path=xl/sharedStrings.xml><?xml version="1.0" encoding="utf-8"?>
<sst xmlns="http://schemas.openxmlformats.org/spreadsheetml/2006/main" count="859" uniqueCount="479">
  <si>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</si>
  <si>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</si>
  <si>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</si>
  <si>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</si>
  <si>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</si>
  <si>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</si>
  <si>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</si>
  <si>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</si>
  <si>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</si>
  <si>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</si>
  <si>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</si>
  <si>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</si>
  <si>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</si>
  <si>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</si>
  <si>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</si>
  <si>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</si>
  <si>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</si>
  <si>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</si>
  <si>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</si>
  <si>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</si>
  <si>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</si>
  <si>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</si>
  <si>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</si>
  <si>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</si>
  <si>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</si>
  <si>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</si>
  <si>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</si>
  <si>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</si>
  <si>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</si>
  <si>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</si>
  <si>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</si>
  <si>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</si>
  <si>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</si>
  <si>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</si>
  <si>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</si>
  <si>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</si>
  <si>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</si>
  <si>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</si>
  <si>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</si>
  <si>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</si>
  <si>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</si>
  <si>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</si>
  <si>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</si>
  <si>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</si>
  <si>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</si>
  <si>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</si>
  <si>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</si>
  <si>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</si>
  <si>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</si>
  <si>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</si>
  <si>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</si>
  <si>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</si>
  <si>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</si>
  <si>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</si>
  <si>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</si>
  <si>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</si>
  <si>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</si>
  <si>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</si>
  <si>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</si>
  <si>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</si>
  <si>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</si>
  <si>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</si>
  <si>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</si>
  <si>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</si>
  <si>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</si>
  <si>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</si>
  <si>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</si>
  <si>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</si>
  <si>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</si>
  <si>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</si>
  <si>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</si>
  <si>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</si>
  <si>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</si>
  <si>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</si>
  <si>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</si>
  <si>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</si>
  <si>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</si>
  <si>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</si>
  <si>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</si>
  <si>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</si>
  <si>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</si>
  <si>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</si>
  <si>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</si>
  <si>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</si>
  <si>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</si>
  <si>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</si>
  <si>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</si>
  <si>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</si>
  <si>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</si>
  <si>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</si>
  <si>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</si>
  <si>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</si>
  <si>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</si>
  <si>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</si>
  <si>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</si>
  <si>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</si>
  <si>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</si>
  <si>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</si>
  <si>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</si>
  <si>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</si>
  <si>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</si>
  <si>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</si>
  <si>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</si>
  <si>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</si>
  <si>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</si>
  <si>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</si>
  <si>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</si>
  <si>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</si>
  <si>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</si>
  <si>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</si>
  <si>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</si>
  <si>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</si>
  <si>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</si>
  <si>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</si>
  <si>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</si>
  <si>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</si>
  <si>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</si>
  <si>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</si>
  <si>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</si>
  <si>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</si>
  <si>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</si>
  <si>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</si>
  <si>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</si>
  <si>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</si>
  <si>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</si>
  <si>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</si>
  <si>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</si>
  <si>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</si>
  <si>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</si>
  <si>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</si>
  <si>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</si>
  <si>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</si>
  <si>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</si>
  <si>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</si>
  <si>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</si>
  <si>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</si>
  <si>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</si>
  <si>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</si>
  <si>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</si>
  <si>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</si>
  <si>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b2) Documentos con Contratistas por Obras Públicas por Pagar a CP</t>
  </si>
  <si>
    <t>Avance de Gestión Financiera 2022</t>
  </si>
  <si>
    <t>Instituto de Cultura Física y Deporte del Estado de Zacatecas</t>
  </si>
  <si>
    <t xml:space="preserve"> al 30 de Junio de 2022  y  al 31 de Diciembre de 2021</t>
  </si>
  <si>
    <t>Informe Analítico de la Deuda y Otros Pasivos - LDF</t>
  </si>
  <si>
    <t xml:space="preserve"> del 01 de Enero al 30 de Junio de 2022</t>
  </si>
  <si>
    <t>Denominación de las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</si>
  <si>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</si>
  <si>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</si>
  <si>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</si>
  <si>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</si>
  <si>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</si>
  <si>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</si>
  <si>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</si>
  <si>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</si>
  <si>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</si>
  <si>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Instituciones de Crédito</t>
  </si>
  <si>
    <t>Títulos y Valores</t>
  </si>
  <si>
    <t>Arrendamientos Financieros</t>
  </si>
  <si>
    <t xml:space="preserve">B. Largo Plazo           </t>
  </si>
  <si>
    <t>0</t>
  </si>
  <si>
    <t>2. Otros Pasivos</t>
  </si>
  <si>
    <t xml:space="preserve">3. Total de la Deuda Pública y Otros Pasivos 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</si>
  <si>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</si>
  <si>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</si>
  <si>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</si>
  <si>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</si>
  <si>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Ceno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</si>
  <si>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A. Instrumento Bono Cupón 1</t>
  </si>
  <si>
    <t>B. Instrumento Bono Cupón 2</t>
  </si>
  <si>
    <t>C. Instrumento Bono Cupón Cero XX</t>
  </si>
  <si>
    <t xml:space="preserve"> TOTAL DEUDA Y OTROS PASIVOS</t>
  </si>
  <si>
    <t>Obligaciones a Corto Plazo - LDF</t>
  </si>
  <si>
    <t>del 01 de Enero al 30 de Junio de 2022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</si>
  <si>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</si>
  <si>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</si>
  <si>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</si>
  <si>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</si>
  <si>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</si>
  <si>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</si>
  <si>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A. Crédito 1               </t>
  </si>
  <si>
    <t xml:space="preserve">B. Crédito 2           </t>
  </si>
  <si>
    <t xml:space="preserve">C. Crédito XX           </t>
  </si>
  <si>
    <t>Informe Analítico de Obligaciones Diferentes de Financiamientos - LDF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</si>
  <si>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</si>
  <si>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</si>
  <si>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</si>
  <si>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</si>
  <si>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</si>
  <si>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</si>
  <si>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</si>
  <si>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</si>
  <si>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2021</t>
  </si>
  <si>
    <t>Monto pagado de la Inversión Actualizado al 30 de junio de 2022</t>
  </si>
  <si>
    <t>Saldo pendiente por pagar de la Inversión al 30 de junio de 2022</t>
  </si>
  <si>
    <t xml:space="preserve">A. Asociaciones Público Privadas               </t>
  </si>
  <si>
    <t xml:space="preserve"> </t>
  </si>
  <si>
    <t xml:space="preserve">a) APP 1 </t>
  </si>
  <si>
    <t>b) APP 2</t>
  </si>
  <si>
    <t>c) APP 3</t>
  </si>
  <si>
    <t>d) APP XX</t>
  </si>
  <si>
    <t xml:space="preserve">B. Otros Instrumentos   </t>
  </si>
  <si>
    <t xml:space="preserve">a) Otro Instrumento 1 </t>
  </si>
  <si>
    <t>b) Otro Instrumento 2</t>
  </si>
  <si>
    <t>c) Otro Instrumento 3</t>
  </si>
  <si>
    <t>d) Otro Instrumento XX</t>
  </si>
  <si>
    <t>C.  Total de Obligaciones Diferentes de Financiemiento</t>
  </si>
  <si>
    <t>Balance Presupuestario - LDF</t>
  </si>
  <si>
    <t xml:space="preserve">Concepto </t>
  </si>
  <si>
    <t>Estimado/Aprobado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</si>
  <si>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</si>
  <si>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</si>
  <si>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</si>
  <si>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</si>
  <si>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</si>
  <si>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</si>
  <si>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</si>
  <si>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</si>
  <si>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</si>
  <si>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</si>
  <si>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</si>
  <si>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</si>
  <si>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</si>
  <si>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</si>
  <si>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</si>
  <si>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</si>
  <si>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</si>
  <si>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</si>
  <si>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</si>
  <si>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</si>
  <si>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</si>
  <si>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IV. Balance Primario (IV= III + E)</t>
  </si>
  <si>
    <t>Estimado/ Aprobado (d)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</si>
  <si>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</si>
  <si>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</si>
  <si>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</si>
  <si>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</si>
  <si>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</si>
  <si>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</si>
  <si>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</si>
  <si>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A1. Ingresos de Libre Disposición</t>
  </si>
  <si>
    <t xml:space="preserve">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</si>
  <si>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</si>
  <si>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</si>
  <si>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>V. Balance Presupuestario de Recursos Disponibles (V= A1 + A3.1 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</si>
  <si>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</si>
  <si>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</si>
  <si>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</si>
  <si>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</si>
  <si>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</si>
  <si>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</si>
  <si>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 - B2 + C2)</t>
  </si>
  <si>
    <t>VIII. Balance Presupuestario de Recursos Etiquetados sin Financiamiento Neto (VIII = VII - A3.2)</t>
  </si>
  <si>
    <t>Instituto de Cultura Física y Depoprte del Estado de Zacatecas</t>
  </si>
  <si>
    <t xml:space="preserve">Estado Analítico de Ingresos Detallado </t>
  </si>
  <si>
    <t>Ingreso</t>
  </si>
  <si>
    <t xml:space="preserve">Diferencia </t>
  </si>
  <si>
    <t>Estimado (d)</t>
  </si>
  <si>
    <t>Ampliaciones y Reducciones</t>
  </si>
  <si>
    <t>Modificado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</si>
  <si>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</si>
  <si>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</si>
  <si>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</si>
  <si>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</si>
  <si>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</si>
  <si>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</si>
  <si>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</si>
  <si>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Libre Disposición </t>
  </si>
  <si>
    <t xml:space="preserve">  A. Impuestos</t>
  </si>
  <si>
    <t xml:space="preserve">  B. Cuotas y Aportaciones de Seguridad Social</t>
  </si>
  <si>
    <t xml:space="preserve">  C. Contribuciones de Mejoras</t>
  </si>
  <si>
    <t xml:space="preserve">  D. Derechos</t>
  </si>
  <si>
    <t xml:space="preserve">  E. Productos</t>
  </si>
  <si>
    <t xml:space="preserve">  F. Aprovechamientos</t>
  </si>
  <si>
    <t xml:space="preserve">  G. Ingresos por Ventas de Bienes y Prestación de Servicios</t>
  </si>
  <si>
    <t xml:space="preserve">  H. Participaciones y Aportaciones</t>
  </si>
  <si>
    <t xml:space="preserve">h1) Fondo General de Participaciones </t>
  </si>
  <si>
    <t xml:space="preserve">h2) Fondo de Fomento Municipal </t>
  </si>
  <si>
    <t>h3) Fondo de Fiscalización y Recaudación</t>
  </si>
  <si>
    <t xml:space="preserve">h4) Fondo de Compensación </t>
  </si>
  <si>
    <t>h5) Fondo de Extracción de Hidrocarburos</t>
  </si>
  <si>
    <t>h6) Impuesto Especial Sobre Producción y Servicios</t>
  </si>
  <si>
    <t>h7) 0.136% de la Recaudación Federal Participables</t>
  </si>
  <si>
    <t xml:space="preserve">h8) 3.17% Sobre Extracción de Petróleo </t>
  </si>
  <si>
    <t xml:space="preserve">h9) Gasolinas y Diésel </t>
  </si>
  <si>
    <t xml:space="preserve">h10) Fondo de Impuesto Sobre la Renta </t>
  </si>
  <si>
    <t xml:space="preserve">h11) Fondo de Estabilización de los Ingresos de las Entidades Federativas </t>
  </si>
  <si>
    <t xml:space="preserve">  I.- Incentivos Derivados de Colaboración Fiscal </t>
  </si>
  <si>
    <t xml:space="preserve">       i1) Tenencia o Uso de Vehículos</t>
  </si>
  <si>
    <t xml:space="preserve">       i2) Fondo de Compensación ISAN</t>
  </si>
  <si>
    <t xml:space="preserve">       i3) Impuesto Sobre Automóviles Nuevos</t>
  </si>
  <si>
    <t xml:space="preserve">       i4) Fondo de Compensación de Repecos-Intermedios</t>
  </si>
  <si>
    <t xml:space="preserve">       i5) Otros Incentivos Económicos</t>
  </si>
  <si>
    <t xml:space="preserve">  J. Transferencias </t>
  </si>
  <si>
    <t xml:space="preserve">  K. Convenios</t>
  </si>
  <si>
    <t xml:space="preserve">k1) Otros Convenios y Subsidios </t>
  </si>
  <si>
    <t xml:space="preserve">  L. Otros Ingresos de Libre Disposición </t>
  </si>
  <si>
    <t xml:space="preserve">       l1) Participaciones en Ingresos Locales </t>
  </si>
  <si>
    <t xml:space="preserve">       l2) Otros Ingresos de Libre Disposición </t>
  </si>
  <si>
    <t xml:space="preserve">l. Total de Ingresos de Libre Disposición </t>
  </si>
  <si>
    <t xml:space="preserve">Ingresos Excedentes de Ingresos de Libre Disposición </t>
  </si>
  <si>
    <t xml:space="preserve">    </t>
  </si>
  <si>
    <t xml:space="preserve">Transferencias Federales Etiquetadas </t>
  </si>
  <si>
    <t xml:space="preserve">  A. Aportaciones</t>
  </si>
  <si>
    <t xml:space="preserve">          a1) Fondo de Aportaciones para la Nómina Educativa y Gasto Operativo</t>
  </si>
  <si>
    <t xml:space="preserve">          a2) Fondo de Aportaciones para los Servicios de Salud </t>
  </si>
  <si>
    <t xml:space="preserve">          a3) Fondo de Aportaciones para la Infraestructura Social</t>
  </si>
  <si>
    <t xml:space="preserve">          a4) Fondo de Aport. p/Fortalecimiento de los Municipios y las Demarcaciones Territoriales del DF 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</si>
  <si>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</si>
  <si>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</si>
  <si>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p/Seguridad Pública de los Estados y del DF</t>
  </si>
  <si>
    <t xml:space="preserve">          a8) Fondo de Aportaciones P/Fortalecimiento de las Entidades Federativas</t>
  </si>
  <si>
    <t xml:space="preserve">  B. Convenios</t>
  </si>
  <si>
    <t>b1) Convenios de Protección Social en Salud</t>
  </si>
  <si>
    <t xml:space="preserve">b2) Convenios de Descentralización  </t>
  </si>
  <si>
    <t xml:space="preserve">b3) Convenios de Reasignación  </t>
  </si>
  <si>
    <t xml:space="preserve">b4) Otros Convenios y Subsidios  </t>
  </si>
  <si>
    <t xml:space="preserve">  C. Fondos Distintos de Aportaciones </t>
  </si>
  <si>
    <t>c1) Fondo para Entidades Federativas y Municipios: Productos de Hidrocarburos</t>
  </si>
  <si>
    <t xml:space="preserve">c2) Fondo Minero </t>
  </si>
  <si>
    <t xml:space="preserve">  D. Transferencias, Subsidios y Subvenciones, Pensiones y Jubilaciones</t>
  </si>
  <si>
    <t xml:space="preserve">  E. Otras Transferencias Federales Etiquetadas</t>
  </si>
  <si>
    <t>ll. Total de Transferencias Federales Etiquetadas</t>
  </si>
  <si>
    <t xml:space="preserve">III. Ingresos Derivados de Financiamientos  </t>
  </si>
  <si>
    <t xml:space="preserve">  A. Ingresos Derivados de Financiamientos </t>
  </si>
  <si>
    <t>IV. Total de Ingresos</t>
  </si>
  <si>
    <t xml:space="preserve">  Datos Informativos:</t>
  </si>
  <si>
    <t xml:space="preserve">  1. Ingresos Derivados de Financiamientos con Fuente de Pago de Ingresos de Libre Disposición</t>
  </si>
  <si>
    <t xml:space="preserve">  2. Ingresos Derivados de Financiamientos con Fuente de Pago de Transferencias Federales Etiquetadas</t>
  </si>
  <si>
    <t xml:space="preserve">  3. Ingresos Derivados de Financiamientos (3=1+2)</t>
  </si>
  <si>
    <t xml:space="preserve">Estado Analítico del Ejercicio del Presupuesto de Egresos Detallado- LDF </t>
  </si>
  <si>
    <t xml:space="preserve">Clasificación por Objeto del Gasto </t>
  </si>
  <si>
    <t>Del 01 de Enero al 30 de Junio de 2022</t>
  </si>
  <si>
    <t>(PESOS)</t>
  </si>
  <si>
    <t>Egresos</t>
  </si>
  <si>
    <t>Subejercicio</t>
  </si>
  <si>
    <t>Ampliaciones/ (Reducciones)</t>
  </si>
  <si>
    <t>3 = (1 + 2 )</t>
  </si>
  <si>
    <t>6 = ( 3 - 4 )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</si>
  <si>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</si>
  <si>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</si>
  <si>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</si>
  <si>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</si>
  <si>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</si>
  <si>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</si>
  <si>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</si>
  <si>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</si>
  <si>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</si>
  <si>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</si>
  <si>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</si>
  <si>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</si>
  <si>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</si>
  <si>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</si>
  <si>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</si>
  <si>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</si>
  <si>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</si>
  <si>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</si>
  <si>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</si>
  <si>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</si>
  <si>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</si>
  <si>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</si>
  <si>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</si>
  <si>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</si>
  <si>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</si>
  <si>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</si>
  <si>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</si>
  <si>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</si>
  <si>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</si>
  <si>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Clasificación Por Objeto del Gasto hoja 1 de 6</t>
  </si>
  <si>
    <t>D. Transferencias, Asignaciones, Subsidios y Otras Ayudas</t>
  </si>
  <si>
    <t>d1) Transferencia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</si>
  <si>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</si>
  <si>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</si>
  <si>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</si>
  <si>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</si>
  <si>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</si>
  <si>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</si>
  <si>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</si>
  <si>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</si>
  <si>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</si>
  <si>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</si>
  <si>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</si>
  <si>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</si>
  <si>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</si>
  <si>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</si>
  <si>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</si>
  <si>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</si>
  <si>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</si>
  <si>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</si>
  <si>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</si>
  <si>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</si>
  <si>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</si>
  <si>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</si>
  <si>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>Total de Clasificación Por Objeto del Gasto hoja 2 de 6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</si>
  <si>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</si>
  <si>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</si>
  <si>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</si>
  <si>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</si>
  <si>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</si>
  <si>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</si>
  <si>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</si>
  <si>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</si>
  <si>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</si>
  <si>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</si>
  <si>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</si>
  <si>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</si>
  <si>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>I. Deuda Pública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</si>
  <si>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</si>
  <si>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</si>
  <si>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</si>
  <si>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</si>
  <si>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</si>
  <si>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</si>
  <si>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</si>
  <si>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Clasificación Por Objeto del Gasto hoja 3 de 6</t>
  </si>
  <si>
    <t>Estado Analítico del Ejercicio del Presupuesto de Egresos Detallado- LDF</t>
  </si>
  <si>
    <t>II. Gasto Etiquetado</t>
  </si>
  <si>
    <t>Total de Clasificación Por Objeto del Gasto hoja 4 de 6</t>
  </si>
  <si>
    <t>Total de Clasificación Por Objeto del Gasto hoja 5 de 6</t>
  </si>
  <si>
    <t>Total de Clasificación Por Objeto del Gasto hoja 6 de 6</t>
  </si>
  <si>
    <t xml:space="preserve">Total de Clasificación Por Objeto del Gasto 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</si>
  <si>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</si>
  <si>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</si>
  <si>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</si>
  <si>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</si>
  <si>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</si>
  <si>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</si>
  <si>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</si>
  <si>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</si>
  <si>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69</t>
  </si>
  <si>
    <t>III. Total de Egresos</t>
  </si>
  <si>
    <t xml:space="preserve">Clasificación Funcional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</si>
  <si>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</si>
  <si>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</si>
  <si>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</si>
  <si>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</si>
  <si>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</si>
  <si>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</si>
  <si>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</si>
  <si>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</si>
  <si>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</si>
  <si>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</si>
  <si>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</si>
  <si>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</si>
  <si>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</si>
  <si>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</si>
  <si>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</si>
  <si>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</si>
  <si>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</si>
  <si>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</si>
  <si>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</si>
  <si>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</si>
  <si>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</si>
  <si>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</si>
  <si>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</si>
  <si>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</si>
  <si>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</si>
  <si>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</si>
  <si>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</si>
  <si>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</si>
  <si>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</si>
  <si>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</si>
  <si>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</si>
  <si>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</si>
  <si>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Total Clasificación Funcional Hoja 1 de 2</t>
  </si>
  <si>
    <t>Total Clasificación Funcional Hoja 2 de 2</t>
  </si>
  <si>
    <t>Total Clasificación Funcional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</si>
  <si>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</si>
  <si>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</si>
  <si>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</si>
  <si>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</si>
  <si>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</si>
  <si>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</si>
  <si>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</si>
  <si>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</si>
  <si>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e1) Nombre del Programa o Ley 1</t>
  </si>
  <si>
    <t>e2) Nombre de Programa o Ley 2</t>
  </si>
  <si>
    <t>F. Sentencias laborales definitivas</t>
  </si>
  <si>
    <t>III. Total del Gasto en Servicios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</si>
</sst>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\(#,##0,###\ \)"/>
    <numFmt numFmtId="168" formatCode="_(* #,##0_);_(* \(#,##0\);_(* &quot;-&quot;??_);_(@_)"/>
    <numFmt numFmtId="169" formatCode="#,##0;\(#,##0,###\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  <font>
      <b/>
      <sz val="9"/>
      <name val="Gotham Book"/>
    </font>
    <font>
      <b/>
      <sz val="7"/>
      <name val="Gotham Book"/>
    </font>
    <font>
      <sz val="9"/>
      <color theme="1"/>
      <name val="Gotham Book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b/>
      <sz val="14"/>
      <name val="Montserrat"/>
    </font>
    <font>
      <b/>
      <u/>
      <sz val="14"/>
      <name val="Montserrat"/>
    </font>
    <font>
      <sz val="9"/>
      <color theme="0"/>
      <name val="Montserrat"/>
    </font>
    <font>
      <b/>
      <sz val="12"/>
      <color theme="0"/>
      <name val="Montserrat"/>
    </font>
    <font>
      <b/>
      <sz val="11"/>
      <color theme="1"/>
      <name val="Calibri"/>
      <family val="2"/>
      <scheme val="minor"/>
    </font>
    <font>
      <b/>
      <sz val="12"/>
      <name val="Montserrat"/>
    </font>
    <font>
      <b/>
      <sz val="14"/>
      <name val="Arial"/>
      <family val="2"/>
    </font>
    <font>
      <b/>
      <u/>
      <sz val="14"/>
      <name val="Arial"/>
      <family val="2"/>
    </font>
    <font>
      <b/>
      <sz val="9"/>
      <color theme="0"/>
      <name val="Montserrat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sz val="9"/>
      <name val="Gotham Book"/>
    </font>
    <font>
      <b/>
      <sz val="11"/>
      <name val="Montserrat"/>
    </font>
    <font>
      <b/>
      <sz val="9"/>
      <name val="Montserrat"/>
    </font>
    <font>
      <b/>
      <sz val="10"/>
      <name val="Montserrat"/>
    </font>
    <font>
      <b/>
      <i/>
      <sz val="9"/>
      <name val="Montserrat"/>
    </font>
    <font>
      <b/>
      <i/>
      <sz val="10"/>
      <name val="Montserrat"/>
    </font>
    <font>
      <sz val="9"/>
      <name val="Montserrat"/>
    </font>
    <font>
      <sz val="10"/>
      <name val="Montserrat"/>
    </font>
    <font>
      <b/>
      <i/>
      <sz val="11"/>
      <name val="Montserrat"/>
    </font>
    <font>
      <b/>
      <sz val="8"/>
      <name val="Montserrat"/>
    </font>
    <font>
      <sz val="8"/>
      <name val="Montserrat"/>
    </font>
    <font>
      <sz val="8"/>
      <color theme="1"/>
      <name val="Gotham Book"/>
    </font>
    <font>
      <b/>
      <sz val="9"/>
      <color theme="0"/>
      <name val="Gotham Book"/>
    </font>
    <font>
      <sz val="8"/>
      <color theme="1"/>
      <name val="Arial"/>
      <family val="2"/>
    </font>
    <font>
      <b/>
      <sz val="9"/>
      <color theme="1"/>
      <name val="Montserrat"/>
    </font>
    <font>
      <sz val="9"/>
      <color theme="1"/>
      <name val="Montserrat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9"/>
      <name val="Montserrat"/>
    </font>
    <font>
      <sz val="8"/>
      <color rgb="FF000000"/>
      <name val="Gotham Book"/>
    </font>
    <font>
      <b/>
      <sz val="8"/>
      <color theme="1"/>
      <name val="Gotham Book"/>
    </font>
    <font>
      <i/>
      <sz val="9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</fills>
  <borders count="7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 tint="0.24994659260841701"/>
      </left>
      <right/>
      <top style="medium">
        <color theme="0"/>
      </top>
      <bottom/>
      <diagonal/>
    </border>
    <border>
      <left/>
      <right style="thin">
        <color theme="1" tint="0.24994659260841701"/>
      </right>
      <top style="medium">
        <color theme="0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/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rgb="FF8F302E"/>
      </bottom>
      <diagonal/>
    </border>
    <border>
      <left style="medium">
        <color rgb="FF336600"/>
      </left>
      <right style="medium">
        <color theme="0"/>
      </right>
      <top style="medium">
        <color rgb="FF336600"/>
      </top>
      <bottom/>
      <diagonal/>
    </border>
    <border>
      <left style="medium">
        <color theme="0"/>
      </left>
      <right style="medium">
        <color theme="0"/>
      </right>
      <top style="thin">
        <color rgb="FF8F302E"/>
      </top>
      <bottom style="thin">
        <color rgb="FF8F302E"/>
      </bottom>
      <diagonal/>
    </border>
    <border>
      <left style="medium">
        <color theme="0"/>
      </left>
      <right style="medium">
        <color rgb="FF336600"/>
      </right>
      <top style="thin">
        <color rgb="FF8F302E"/>
      </top>
      <bottom style="thin">
        <color rgb="FF8F302E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rgb="FF8F302E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rgb="FF336600"/>
      </left>
      <right/>
      <top/>
      <bottom/>
      <diagonal/>
    </border>
    <border>
      <left style="medium">
        <color theme="0"/>
      </left>
      <right style="medium">
        <color theme="0"/>
      </right>
      <top style="thin">
        <color rgb="FF8F302E"/>
      </top>
      <bottom/>
      <diagonal/>
    </border>
    <border>
      <left style="medium">
        <color theme="0"/>
      </left>
      <right style="medium">
        <color rgb="FF336600"/>
      </right>
      <top/>
      <bottom style="thin">
        <color rgb="FF8F302E"/>
      </bottom>
      <diagonal/>
    </border>
    <border>
      <left style="thin">
        <color rgb="FF595959"/>
      </left>
      <right style="thin">
        <color rgb="FF595959"/>
      </right>
      <top style="thin">
        <color rgb="FF8F302E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medium">
        <color theme="0"/>
      </left>
      <right style="medium">
        <color rgb="FF336600"/>
      </right>
      <top style="thin">
        <color rgb="FF8F302E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</cellStyleXfs>
  <cellXfs count="485">
    <xf numFmtId="0" fontId="0" fillId="0" borderId="0" xfId="0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/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9" fillId="0" borderId="0" xfId="0" applyFont="1"/>
    <xf numFmtId="0" fontId="6" fillId="2" borderId="0" xfId="0" applyFont="1" applyFill="1" applyBorder="1" applyAlignment="1">
      <alignment horizontal="left" vertical="top"/>
    </xf>
    <xf numFmtId="0" fontId="10" fillId="2" borderId="0" xfId="3" applyNumberFormat="1" applyFont="1" applyFill="1" applyBorder="1" applyAlignment="1">
      <alignment vertical="center"/>
    </xf>
    <xf numFmtId="0" fontId="11" fillId="2" borderId="0" xfId="3" applyNumberFormat="1" applyFont="1" applyFill="1" applyBorder="1" applyAlignment="1">
      <alignment horizontal="right" vertical="top"/>
    </xf>
    <xf numFmtId="0" fontId="12" fillId="2" borderId="0" xfId="0" applyFont="1" applyFill="1" applyBorder="1"/>
    <xf numFmtId="166" fontId="14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3" fontId="14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3" fontId="13" fillId="2" borderId="0" xfId="1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3" fontId="20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15" fillId="2" borderId="0" xfId="0" applyFont="1" applyFill="1" applyBorder="1"/>
    <xf numFmtId="0" fontId="2" fillId="2" borderId="0" xfId="0" applyFont="1" applyFill="1" applyBorder="1" applyAlignment="1">
      <alignment horizontal="right" vertical="top"/>
    </xf>
    <xf numFmtId="0" fontId="18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165" fontId="24" fillId="3" borderId="12" xfId="1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7" fontId="14" fillId="2" borderId="0" xfId="0" applyNumberFormat="1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165" fontId="24" fillId="3" borderId="1" xfId="1" applyNumberFormat="1" applyFont="1" applyFill="1" applyBorder="1" applyAlignment="1">
      <alignment horizontal="center"/>
    </xf>
    <xf numFmtId="165" fontId="24" fillId="3" borderId="5" xfId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3" fillId="3" borderId="1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/>
    </xf>
    <xf numFmtId="0" fontId="24" fillId="3" borderId="10" xfId="2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2" applyFont="1" applyFill="1" applyBorder="1" applyAlignment="1">
      <alignment horizontal="right" vertical="top"/>
    </xf>
    <xf numFmtId="0" fontId="24" fillId="3" borderId="9" xfId="2" applyFont="1" applyFill="1" applyBorder="1" applyAlignment="1">
      <alignment horizontal="right" vertical="top"/>
    </xf>
    <xf numFmtId="0" fontId="24" fillId="3" borderId="5" xfId="2" applyFont="1" applyFill="1" applyBorder="1" applyAlignment="1">
      <alignment horizontal="center" vertical="center"/>
    </xf>
    <xf numFmtId="0" fontId="24" fillId="3" borderId="11" xfId="2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7" fillId="2" borderId="0" xfId="2" applyFont="1" applyFill="1" applyBorder="1" applyAlignment="1" applyProtection="1">
      <alignment horizontal="center"/>
    </xf>
    <xf numFmtId="0" fontId="26" fillId="2" borderId="0" xfId="2" applyFont="1" applyFill="1" applyBorder="1" applyAlignment="1" applyProtection="1">
      <alignment horizontal="center"/>
    </xf>
    <xf numFmtId="0" fontId="28" fillId="2" borderId="0" xfId="2" applyFont="1" applyFill="1" applyBorder="1" applyAlignment="1" applyProtection="1">
      <alignment horizontal="center"/>
      <protection locked="0"/>
    </xf>
    <xf numFmtId="0" fontId="29" fillId="3" borderId="6" xfId="2" applyFont="1" applyFill="1" applyBorder="1" applyAlignment="1" applyProtection="1">
      <alignment horizontal="center" vertical="center" wrapText="1"/>
    </xf>
    <xf numFmtId="0" fontId="29" fillId="3" borderId="7" xfId="2" applyFont="1" applyFill="1" applyBorder="1" applyAlignment="1" applyProtection="1">
      <alignment horizontal="center" vertical="center" wrapText="1"/>
    </xf>
    <xf numFmtId="0" fontId="29" fillId="3" borderId="13" xfId="2" applyFont="1" applyFill="1" applyBorder="1" applyAlignment="1" applyProtection="1">
      <alignment horizontal="center" vertical="center" wrapText="1"/>
    </xf>
    <xf numFmtId="0" fontId="29" fillId="3" borderId="8" xfId="2" applyFont="1" applyFill="1" applyBorder="1" applyAlignment="1" applyProtection="1">
      <alignment horizontal="center" vertical="center" wrapText="1"/>
    </xf>
    <xf numFmtId="0" fontId="29" fillId="3" borderId="6" xfId="2" applyFont="1" applyFill="1" applyBorder="1" applyAlignment="1" applyProtection="1">
      <alignment horizontal="center" vertical="center" wrapText="1"/>
    </xf>
    <xf numFmtId="0" fontId="4" fillId="4" borderId="14" xfId="3" applyNumberFormat="1" applyFont="1" applyFill="1" applyBorder="1" applyAlignment="1" applyProtection="1">
      <alignment horizontal="left" vertical="center"/>
    </xf>
    <xf numFmtId="0" fontId="4" fillId="4" borderId="2" xfId="3" applyNumberFormat="1" applyFont="1" applyFill="1" applyBorder="1" applyAlignment="1" applyProtection="1">
      <alignment horizontal="left" vertical="center"/>
    </xf>
    <xf numFmtId="3" fontId="30" fillId="4" borderId="2" xfId="0" applyNumberFormat="1" applyFont="1" applyFill="1" applyBorder="1" applyAlignment="1" applyProtection="1">
      <alignment horizontal="right" vertical="center"/>
    </xf>
    <xf numFmtId="0" fontId="30" fillId="4" borderId="15" xfId="3" applyNumberFormat="1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top"/>
    </xf>
    <xf numFmtId="3" fontId="30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3" fontId="30" fillId="2" borderId="17" xfId="0" applyNumberFormat="1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>
      <alignment vertical="center"/>
      <protection locked="0"/>
    </xf>
    <xf numFmtId="3" fontId="31" fillId="2" borderId="0" xfId="0" applyNumberFormat="1" applyFont="1" applyFill="1" applyBorder="1" applyAlignment="1" applyProtection="1">
      <alignment horizontal="center" vertical="center"/>
      <protection locked="0"/>
    </xf>
    <xf numFmtId="3" fontId="32" fillId="2" borderId="0" xfId="0" applyNumberFormat="1" applyFont="1" applyFill="1" applyBorder="1" applyAlignment="1" applyProtection="1">
      <alignment horizontal="right" vertical="center"/>
      <protection locked="0"/>
    </xf>
    <xf numFmtId="0" fontId="31" fillId="2" borderId="1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horizontal="center" vertical="center"/>
    </xf>
    <xf numFmtId="3" fontId="30" fillId="2" borderId="0" xfId="0" applyNumberFormat="1" applyFont="1" applyFill="1" applyBorder="1" applyAlignment="1" applyProtection="1">
      <alignment horizontal="right" vertical="center"/>
    </xf>
    <xf numFmtId="3" fontId="30" fillId="2" borderId="17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right" vertical="center"/>
      <protection locked="0"/>
    </xf>
    <xf numFmtId="3" fontId="13" fillId="4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0" xfId="3" applyNumberFormat="1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0" fontId="4" fillId="4" borderId="17" xfId="3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17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horizontal="right" vertical="center"/>
    </xf>
    <xf numFmtId="0" fontId="4" fillId="4" borderId="17" xfId="3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17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Protection="1"/>
    <xf numFmtId="0" fontId="4" fillId="0" borderId="18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3" fontId="13" fillId="4" borderId="19" xfId="0" applyNumberFormat="1" applyFont="1" applyFill="1" applyBorder="1" applyAlignment="1" applyProtection="1">
      <alignment horizontal="right" vertical="center"/>
    </xf>
    <xf numFmtId="3" fontId="13" fillId="4" borderId="20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34" fillId="2" borderId="0" xfId="0" applyFont="1" applyFill="1" applyBorder="1" applyAlignment="1" applyProtection="1">
      <alignment horizontal="left" vertical="top"/>
    </xf>
    <xf numFmtId="0" fontId="34" fillId="2" borderId="0" xfId="0" applyFont="1" applyFill="1" applyBorder="1" applyAlignment="1" applyProtection="1">
      <alignment vertical="top"/>
    </xf>
    <xf numFmtId="0" fontId="34" fillId="2" borderId="0" xfId="0" applyFont="1" applyFill="1" applyBorder="1" applyAlignment="1" applyProtection="1">
      <alignment horizontal="center"/>
      <protection locked="0"/>
    </xf>
    <xf numFmtId="43" fontId="34" fillId="2" borderId="0" xfId="1" applyFont="1" applyFill="1" applyBorder="1" applyProtection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/>
    <xf numFmtId="0" fontId="35" fillId="2" borderId="0" xfId="0" applyFont="1" applyFill="1" applyBorder="1" applyAlignment="1" applyProtection="1">
      <alignment horizontal="center"/>
    </xf>
    <xf numFmtId="0" fontId="35" fillId="2" borderId="0" xfId="2" applyFont="1" applyFill="1" applyBorder="1" applyAlignment="1" applyProtection="1">
      <alignment horizontal="center"/>
    </xf>
    <xf numFmtId="0" fontId="29" fillId="3" borderId="3" xfId="2" applyFont="1" applyFill="1" applyBorder="1" applyAlignment="1" applyProtection="1">
      <alignment horizontal="center" vertical="center" wrapText="1"/>
    </xf>
    <xf numFmtId="0" fontId="29" fillId="3" borderId="0" xfId="2" applyFont="1" applyFill="1" applyBorder="1" applyAlignment="1" applyProtection="1">
      <alignment horizontal="center" vertical="center" wrapText="1"/>
    </xf>
    <xf numFmtId="0" fontId="29" fillId="3" borderId="21" xfId="2" applyFont="1" applyFill="1" applyBorder="1" applyAlignment="1" applyProtection="1">
      <alignment horizontal="center" vertical="center" wrapText="1"/>
    </xf>
    <xf numFmtId="0" fontId="29" fillId="3" borderId="4" xfId="2" applyFont="1" applyFill="1" applyBorder="1" applyAlignment="1" applyProtection="1">
      <alignment horizontal="center" vertical="center" wrapText="1"/>
    </xf>
    <xf numFmtId="0" fontId="29" fillId="3" borderId="3" xfId="2" applyFont="1" applyFill="1" applyBorder="1" applyAlignment="1" applyProtection="1">
      <alignment horizontal="center" vertical="center" wrapText="1"/>
    </xf>
    <xf numFmtId="0" fontId="36" fillId="0" borderId="22" xfId="3" applyNumberFormat="1" applyFont="1" applyFill="1" applyBorder="1" applyAlignment="1" applyProtection="1">
      <alignment horizontal="left" vertical="center"/>
    </xf>
    <xf numFmtId="0" fontId="36" fillId="0" borderId="23" xfId="3" applyNumberFormat="1" applyFont="1" applyFill="1" applyBorder="1" applyAlignment="1" applyProtection="1">
      <alignment horizontal="left" vertical="center"/>
    </xf>
    <xf numFmtId="3" fontId="37" fillId="0" borderId="23" xfId="0" applyNumberFormat="1" applyFont="1" applyFill="1" applyBorder="1" applyAlignment="1" applyProtection="1">
      <alignment horizontal="right" vertical="center"/>
    </xf>
    <xf numFmtId="0" fontId="37" fillId="0" borderId="24" xfId="3" applyNumberFormat="1" applyFont="1" applyFill="1" applyBorder="1" applyAlignment="1" applyProtection="1">
      <alignment vertical="center"/>
    </xf>
    <xf numFmtId="0" fontId="36" fillId="0" borderId="25" xfId="3" applyNumberFormat="1" applyFont="1" applyFill="1" applyBorder="1" applyAlignment="1" applyProtection="1">
      <alignment horizontal="left" vertical="center"/>
    </xf>
    <xf numFmtId="0" fontId="36" fillId="0" borderId="0" xfId="3" applyNumberFormat="1" applyFont="1" applyFill="1" applyBorder="1" applyAlignment="1" applyProtection="1">
      <alignment horizontal="left" vertical="center"/>
    </xf>
    <xf numFmtId="3" fontId="37" fillId="0" borderId="0" xfId="0" applyNumberFormat="1" applyFont="1" applyFill="1" applyBorder="1" applyAlignment="1" applyProtection="1">
      <alignment horizontal="right" vertical="center"/>
    </xf>
    <xf numFmtId="0" fontId="37" fillId="0" borderId="26" xfId="3" applyNumberFormat="1" applyFont="1" applyFill="1" applyBorder="1" applyAlignment="1" applyProtection="1">
      <alignment vertical="center"/>
    </xf>
    <xf numFmtId="0" fontId="36" fillId="2" borderId="25" xfId="0" applyFont="1" applyFill="1" applyBorder="1" applyAlignment="1" applyProtection="1"/>
    <xf numFmtId="0" fontId="36" fillId="2" borderId="0" xfId="0" applyFont="1" applyFill="1" applyBorder="1" applyAlignment="1" applyProtection="1">
      <alignment horizontal="left" vertical="top"/>
    </xf>
    <xf numFmtId="3" fontId="37" fillId="2" borderId="0" xfId="0" applyNumberFormat="1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3" fontId="37" fillId="2" borderId="26" xfId="0" applyNumberFormat="1" applyFont="1" applyFill="1" applyBorder="1" applyAlignment="1" applyProtection="1">
      <alignment vertical="center"/>
    </xf>
    <xf numFmtId="0" fontId="38" fillId="2" borderId="25" xfId="0" applyFont="1" applyFill="1" applyBorder="1" applyAlignment="1" applyProtection="1"/>
    <xf numFmtId="0" fontId="38" fillId="2" borderId="0" xfId="0" applyFont="1" applyFill="1" applyBorder="1" applyAlignment="1" applyProtection="1">
      <alignment vertical="top"/>
    </xf>
    <xf numFmtId="0" fontId="38" fillId="2" borderId="0" xfId="0" applyFont="1" applyFill="1" applyBorder="1" applyAlignment="1" applyProtection="1">
      <alignment vertical="center"/>
    </xf>
    <xf numFmtId="3" fontId="38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horizontal="right" vertical="center"/>
    </xf>
    <xf numFmtId="0" fontId="38" fillId="2" borderId="26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top"/>
    </xf>
    <xf numFmtId="3" fontId="37" fillId="2" borderId="0" xfId="0" applyNumberFormat="1" applyFont="1" applyFill="1" applyBorder="1" applyAlignment="1" applyProtection="1">
      <alignment horizontal="right" vertical="center"/>
    </xf>
    <xf numFmtId="3" fontId="37" fillId="2" borderId="26" xfId="0" applyNumberFormat="1" applyFont="1" applyFill="1" applyBorder="1" applyAlignment="1" applyProtection="1">
      <alignment horizontal="right" vertical="center"/>
    </xf>
    <xf numFmtId="0" fontId="40" fillId="2" borderId="25" xfId="0" applyFont="1" applyFill="1" applyBorder="1" applyAlignment="1" applyProtection="1"/>
    <xf numFmtId="0" fontId="40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right" vertical="center"/>
    </xf>
    <xf numFmtId="0" fontId="40" fillId="2" borderId="26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left" vertical="center"/>
    </xf>
    <xf numFmtId="3" fontId="40" fillId="2" borderId="0" xfId="0" applyNumberFormat="1" applyFont="1" applyFill="1" applyBorder="1" applyAlignment="1" applyProtection="1">
      <alignment horizontal="center" vertical="center"/>
      <protection locked="0"/>
    </xf>
    <xf numFmtId="3" fontId="41" fillId="2" borderId="0" xfId="0" applyNumberFormat="1" applyFont="1" applyFill="1" applyBorder="1" applyAlignment="1" applyProtection="1">
      <alignment horizontal="right" vertical="center"/>
      <protection locked="0"/>
    </xf>
    <xf numFmtId="3" fontId="40" fillId="2" borderId="0" xfId="0" applyNumberFormat="1" applyFont="1" applyFill="1" applyBorder="1" applyAlignment="1" applyProtection="1">
      <alignment horizontal="center" vertical="top"/>
      <protection locked="0"/>
    </xf>
    <xf numFmtId="3" fontId="41" fillId="2" borderId="0" xfId="0" applyNumberFormat="1" applyFont="1" applyFill="1" applyBorder="1" applyAlignment="1" applyProtection="1">
      <alignment horizontal="right" vertical="top"/>
      <protection locked="0"/>
    </xf>
    <xf numFmtId="0" fontId="40" fillId="2" borderId="26" xfId="0" applyFont="1" applyFill="1" applyBorder="1" applyAlignment="1" applyProtection="1">
      <alignment vertical="top"/>
    </xf>
    <xf numFmtId="0" fontId="40" fillId="2" borderId="27" xfId="0" applyFont="1" applyFill="1" applyBorder="1" applyAlignment="1" applyProtection="1"/>
    <xf numFmtId="0" fontId="36" fillId="2" borderId="28" xfId="0" applyFont="1" applyFill="1" applyBorder="1" applyAlignment="1" applyProtection="1">
      <alignment horizontal="left" vertical="top"/>
    </xf>
    <xf numFmtId="0" fontId="40" fillId="2" borderId="28" xfId="0" applyFont="1" applyFill="1" applyBorder="1" applyAlignment="1" applyProtection="1">
      <alignment horizontal="left" vertical="top"/>
    </xf>
    <xf numFmtId="3" fontId="40" fillId="2" borderId="28" xfId="0" applyNumberFormat="1" applyFont="1" applyFill="1" applyBorder="1" applyAlignment="1" applyProtection="1">
      <alignment horizontal="center" vertical="top"/>
      <protection locked="0"/>
    </xf>
    <xf numFmtId="3" fontId="41" fillId="2" borderId="28" xfId="0" applyNumberFormat="1" applyFont="1" applyFill="1" applyBorder="1" applyAlignment="1" applyProtection="1">
      <alignment horizontal="right" vertical="top"/>
      <protection locked="0"/>
    </xf>
    <xf numFmtId="0" fontId="40" fillId="2" borderId="29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top"/>
    </xf>
    <xf numFmtId="3" fontId="38" fillId="0" borderId="0" xfId="0" applyNumberFormat="1" applyFont="1" applyFill="1" applyBorder="1" applyAlignment="1" applyProtection="1">
      <alignment horizontal="center" vertical="top"/>
    </xf>
    <xf numFmtId="3" fontId="42" fillId="0" borderId="0" xfId="0" applyNumberFormat="1" applyFont="1" applyFill="1" applyBorder="1" applyAlignment="1" applyProtection="1">
      <alignment horizontal="right" vertical="top"/>
    </xf>
    <xf numFmtId="0" fontId="38" fillId="0" borderId="0" xfId="0" applyFont="1" applyFill="1" applyBorder="1" applyAlignment="1" applyProtection="1">
      <alignment vertical="top"/>
    </xf>
    <xf numFmtId="0" fontId="40" fillId="2" borderId="0" xfId="0" applyFont="1" applyFill="1" applyBorder="1" applyProtection="1"/>
    <xf numFmtId="0" fontId="40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vertical="top"/>
    </xf>
    <xf numFmtId="0" fontId="40" fillId="2" borderId="0" xfId="0" applyFont="1" applyFill="1" applyBorder="1" applyAlignment="1" applyProtection="1">
      <alignment horizontal="center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43" fontId="40" fillId="2" borderId="0" xfId="1" applyFont="1" applyFill="1" applyBorder="1" applyProtection="1"/>
    <xf numFmtId="0" fontId="10" fillId="2" borderId="0" xfId="0" applyFont="1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</xf>
    <xf numFmtId="0" fontId="4" fillId="2" borderId="30" xfId="0" applyFont="1" applyFill="1" applyBorder="1" applyAlignment="1" applyProtection="1"/>
    <xf numFmtId="0" fontId="4" fillId="2" borderId="2" xfId="0" applyFont="1" applyFill="1" applyBorder="1" applyAlignment="1" applyProtection="1">
      <alignment horizontal="left" vertical="center" wrapText="1"/>
    </xf>
    <xf numFmtId="14" fontId="4" fillId="2" borderId="31" xfId="0" applyNumberFormat="1" applyFont="1" applyFill="1" applyBorder="1" applyAlignment="1" applyProtection="1">
      <alignment vertical="top"/>
    </xf>
    <xf numFmtId="14" fontId="30" fillId="2" borderId="31" xfId="0" applyNumberFormat="1" applyFont="1" applyFill="1" applyBorder="1" applyAlignment="1" applyProtection="1">
      <alignment vertical="center"/>
    </xf>
    <xf numFmtId="3" fontId="30" fillId="2" borderId="31" xfId="0" applyNumberFormat="1" applyFont="1" applyFill="1" applyBorder="1" applyAlignment="1" applyProtection="1">
      <alignment vertical="center"/>
    </xf>
    <xf numFmtId="0" fontId="30" fillId="2" borderId="31" xfId="0" applyFont="1" applyFill="1" applyBorder="1" applyAlignment="1" applyProtection="1">
      <alignment vertical="center"/>
    </xf>
    <xf numFmtId="3" fontId="30" fillId="2" borderId="32" xfId="0" applyNumberFormat="1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/>
    <xf numFmtId="14" fontId="6" fillId="2" borderId="34" xfId="0" applyNumberFormat="1" applyFont="1" applyFill="1" applyBorder="1" applyAlignment="1" applyProtection="1">
      <alignment horizontal="center" vertical="top"/>
      <protection locked="0"/>
    </xf>
    <xf numFmtId="14" fontId="3" fillId="2" borderId="34" xfId="0" applyNumberFormat="1" applyFont="1" applyFill="1" applyBorder="1" applyAlignment="1" applyProtection="1">
      <alignment horizontal="right" vertical="center"/>
      <protection locked="0"/>
    </xf>
    <xf numFmtId="14" fontId="4" fillId="2" borderId="34" xfId="0" applyNumberFormat="1" applyFont="1" applyFill="1" applyBorder="1" applyAlignment="1" applyProtection="1">
      <alignment vertical="center"/>
      <protection locked="0"/>
    </xf>
    <xf numFmtId="3" fontId="6" fillId="2" borderId="34" xfId="0" applyNumberFormat="1" applyFont="1" applyFill="1" applyBorder="1" applyAlignment="1" applyProtection="1">
      <alignment horizontal="center" vertical="center"/>
      <protection locked="0"/>
    </xf>
    <xf numFmtId="3" fontId="3" fillId="2" borderId="34" xfId="0" applyNumberFormat="1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14" fontId="6" fillId="2" borderId="34" xfId="0" applyNumberFormat="1" applyFont="1" applyFill="1" applyBorder="1" applyAlignment="1" applyProtection="1">
      <alignment vertical="top"/>
    </xf>
    <xf numFmtId="14" fontId="4" fillId="2" borderId="34" xfId="0" applyNumberFormat="1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vertical="center"/>
    </xf>
    <xf numFmtId="0" fontId="31" fillId="2" borderId="33" xfId="0" applyFont="1" applyFill="1" applyBorder="1" applyAlignment="1" applyProtection="1"/>
    <xf numFmtId="14" fontId="31" fillId="2" borderId="34" xfId="0" applyNumberFormat="1" applyFont="1" applyFill="1" applyBorder="1" applyAlignment="1" applyProtection="1">
      <alignment vertical="center"/>
    </xf>
    <xf numFmtId="3" fontId="31" fillId="2" borderId="34" xfId="0" applyNumberFormat="1" applyFont="1" applyFill="1" applyBorder="1" applyAlignment="1" applyProtection="1">
      <alignment horizontal="center" vertical="center"/>
      <protection locked="0"/>
    </xf>
    <xf numFmtId="3" fontId="32" fillId="2" borderId="34" xfId="0" applyNumberFormat="1" applyFont="1" applyFill="1" applyBorder="1" applyAlignment="1" applyProtection="1">
      <alignment horizontal="right" vertical="center"/>
    </xf>
    <xf numFmtId="0" fontId="31" fillId="2" borderId="35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/>
    <xf numFmtId="14" fontId="30" fillId="2" borderId="34" xfId="0" applyNumberFormat="1" applyFont="1" applyFill="1" applyBorder="1" applyAlignment="1" applyProtection="1">
      <alignment vertical="center"/>
    </xf>
    <xf numFmtId="0" fontId="30" fillId="2" borderId="34" xfId="0" applyFont="1" applyFill="1" applyBorder="1" applyAlignment="1" applyProtection="1">
      <alignment horizontal="right" vertical="center"/>
    </xf>
    <xf numFmtId="0" fontId="30" fillId="2" borderId="34" xfId="0" applyFont="1" applyFill="1" applyBorder="1" applyAlignment="1" applyProtection="1">
      <alignment horizontal="center" vertical="center"/>
    </xf>
    <xf numFmtId="3" fontId="30" fillId="2" borderId="34" xfId="0" applyNumberFormat="1" applyFont="1" applyFill="1" applyBorder="1" applyAlignment="1" applyProtection="1">
      <alignment horizontal="right" vertical="center"/>
    </xf>
    <xf numFmtId="3" fontId="30" fillId="2" borderId="35" xfId="0" applyNumberFormat="1" applyFont="1" applyFill="1" applyBorder="1" applyAlignment="1" applyProtection="1">
      <alignment horizontal="right" vertical="center"/>
    </xf>
    <xf numFmtId="3" fontId="6" fillId="2" borderId="34" xfId="0" applyNumberFormat="1" applyFont="1" applyFill="1" applyBorder="1" applyAlignment="1" applyProtection="1">
      <alignment horizontal="center" vertical="top"/>
      <protection locked="0"/>
    </xf>
    <xf numFmtId="0" fontId="4" fillId="2" borderId="34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vertical="top"/>
    </xf>
    <xf numFmtId="0" fontId="6" fillId="2" borderId="34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</xf>
    <xf numFmtId="0" fontId="4" fillId="0" borderId="30" xfId="3" applyNumberFormat="1" applyFont="1" applyFill="1" applyBorder="1" applyAlignment="1" applyProtection="1">
      <alignment vertical="center"/>
    </xf>
    <xf numFmtId="0" fontId="4" fillId="0" borderId="2" xfId="3" applyNumberFormat="1" applyFont="1" applyFill="1" applyBorder="1" applyAlignment="1" applyProtection="1">
      <alignment vertical="center" wrapText="1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35" xfId="3" applyNumberFormat="1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horizontal="left" vertical="top"/>
    </xf>
    <xf numFmtId="3" fontId="3" fillId="2" borderId="34" xfId="0" applyNumberFormat="1" applyFont="1" applyFill="1" applyBorder="1" applyAlignment="1" applyProtection="1">
      <alignment horizontal="right" vertical="top"/>
      <protection locked="0"/>
    </xf>
    <xf numFmtId="0" fontId="6" fillId="2" borderId="35" xfId="0" applyFont="1" applyFill="1" applyBorder="1" applyAlignment="1" applyProtection="1">
      <alignment vertical="top"/>
    </xf>
    <xf numFmtId="0" fontId="4" fillId="2" borderId="34" xfId="0" applyFont="1" applyFill="1" applyBorder="1" applyAlignment="1" applyProtection="1">
      <alignment vertical="top"/>
    </xf>
    <xf numFmtId="0" fontId="6" fillId="2" borderId="36" xfId="0" applyFont="1" applyFill="1" applyBorder="1" applyAlignment="1" applyProtection="1"/>
    <xf numFmtId="0" fontId="4" fillId="2" borderId="37" xfId="0" applyFont="1" applyFill="1" applyBorder="1" applyAlignment="1" applyProtection="1">
      <alignment vertical="top"/>
    </xf>
    <xf numFmtId="0" fontId="6" fillId="2" borderId="38" xfId="0" applyFont="1" applyFill="1" applyBorder="1" applyAlignment="1" applyProtection="1">
      <alignment horizontal="left" vertical="top"/>
    </xf>
    <xf numFmtId="0" fontId="6" fillId="2" borderId="38" xfId="0" applyFont="1" applyFill="1" applyBorder="1" applyAlignment="1" applyProtection="1">
      <alignment vertical="top"/>
    </xf>
    <xf numFmtId="3" fontId="6" fillId="2" borderId="38" xfId="0" applyNumberFormat="1" applyFont="1" applyFill="1" applyBorder="1" applyAlignment="1" applyProtection="1">
      <alignment horizontal="center" vertical="top"/>
      <protection locked="0"/>
    </xf>
    <xf numFmtId="3" fontId="3" fillId="2" borderId="38" xfId="0" applyNumberFormat="1" applyFont="1" applyFill="1" applyBorder="1" applyAlignment="1" applyProtection="1">
      <alignment horizontal="right" vertical="top"/>
      <protection locked="0"/>
    </xf>
    <xf numFmtId="0" fontId="6" fillId="2" borderId="39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43" fillId="0" borderId="0" xfId="0" applyFont="1" applyFill="1" applyBorder="1" applyAlignment="1">
      <alignment horizontal="center"/>
    </xf>
    <xf numFmtId="0" fontId="44" fillId="2" borderId="0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justify" vertical="center" wrapText="1"/>
    </xf>
    <xf numFmtId="0" fontId="4" fillId="2" borderId="42" xfId="0" applyFont="1" applyFill="1" applyBorder="1" applyAlignment="1">
      <alignment horizontal="justify" vertical="center" wrapText="1"/>
    </xf>
    <xf numFmtId="3" fontId="4" fillId="2" borderId="43" xfId="0" applyNumberFormat="1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left" vertical="center" wrapText="1" indent="2"/>
    </xf>
    <xf numFmtId="3" fontId="6" fillId="5" borderId="4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6" fillId="0" borderId="44" xfId="0" applyFont="1" applyFill="1" applyBorder="1" applyAlignment="1">
      <alignment horizontal="left" vertical="center" wrapText="1" indent="2"/>
    </xf>
    <xf numFmtId="3" fontId="6" fillId="2" borderId="44" xfId="0" applyNumberFormat="1" applyFont="1" applyFill="1" applyBorder="1" applyAlignment="1">
      <alignment horizontal="right" vertical="center" wrapText="1"/>
    </xf>
    <xf numFmtId="0" fontId="4" fillId="2" borderId="46" xfId="0" applyFont="1" applyFill="1" applyBorder="1" applyAlignment="1">
      <alignment horizontal="justify" vertical="center" wrapText="1"/>
    </xf>
    <xf numFmtId="0" fontId="4" fillId="2" borderId="47" xfId="0" applyFont="1" applyFill="1" applyBorder="1" applyAlignment="1">
      <alignment horizontal="justify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left" vertical="top" wrapText="1" indent="1"/>
    </xf>
    <xf numFmtId="3" fontId="6" fillId="0" borderId="45" xfId="0" applyNumberFormat="1" applyFont="1" applyBorder="1" applyAlignment="1">
      <alignment horizontal="right" vertical="center" wrapText="1"/>
    </xf>
    <xf numFmtId="0" fontId="6" fillId="0" borderId="44" xfId="0" applyFont="1" applyFill="1" applyBorder="1" applyAlignment="1">
      <alignment horizontal="left" vertical="center" wrapText="1"/>
    </xf>
    <xf numFmtId="3" fontId="6" fillId="0" borderId="44" xfId="0" applyNumberFormat="1" applyFont="1" applyFill="1" applyBorder="1" applyAlignment="1">
      <alignment horizontal="right" vertical="center" wrapText="1"/>
    </xf>
    <xf numFmtId="0" fontId="6" fillId="2" borderId="46" xfId="0" applyFont="1" applyFill="1" applyBorder="1" applyAlignment="1">
      <alignment horizontal="justify" vertical="center" wrapText="1"/>
    </xf>
    <xf numFmtId="0" fontId="45" fillId="2" borderId="0" xfId="0" applyFont="1" applyFill="1"/>
    <xf numFmtId="0" fontId="45" fillId="2" borderId="48" xfId="0" applyFont="1" applyFill="1" applyBorder="1"/>
    <xf numFmtId="3" fontId="45" fillId="2" borderId="0" xfId="0" applyNumberFormat="1" applyFont="1" applyFill="1"/>
    <xf numFmtId="0" fontId="29" fillId="3" borderId="4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 wrapText="1"/>
    </xf>
    <xf numFmtId="0" fontId="29" fillId="3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left" vertical="center" wrapText="1"/>
    </xf>
    <xf numFmtId="3" fontId="6" fillId="2" borderId="53" xfId="0" applyNumberFormat="1" applyFont="1" applyFill="1" applyBorder="1" applyAlignment="1">
      <alignment horizontal="right" vertical="center" wrapText="1"/>
    </xf>
    <xf numFmtId="3" fontId="6" fillId="2" borderId="52" xfId="0" applyNumberFormat="1" applyFont="1" applyFill="1" applyBorder="1" applyAlignment="1">
      <alignment horizontal="righ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 indent="1"/>
    </xf>
    <xf numFmtId="3" fontId="45" fillId="2" borderId="48" xfId="0" applyNumberFormat="1" applyFont="1" applyFill="1" applyBorder="1"/>
    <xf numFmtId="0" fontId="29" fillId="3" borderId="54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wrapText="1"/>
    </xf>
    <xf numFmtId="168" fontId="0" fillId="0" borderId="0" xfId="0" applyNumberFormat="1"/>
    <xf numFmtId="0" fontId="0" fillId="2" borderId="0" xfId="0" applyFill="1"/>
    <xf numFmtId="0" fontId="4" fillId="2" borderId="44" xfId="0" applyFont="1" applyFill="1" applyBorder="1" applyAlignment="1">
      <alignment horizontal="left" vertical="center" wrapText="1"/>
    </xf>
    <xf numFmtId="168" fontId="6" fillId="2" borderId="44" xfId="0" applyNumberFormat="1" applyFont="1" applyFill="1" applyBorder="1" applyAlignment="1">
      <alignment horizontal="right" vertical="center" wrapText="1"/>
    </xf>
    <xf numFmtId="0" fontId="40" fillId="2" borderId="0" xfId="0" applyFont="1" applyFill="1"/>
    <xf numFmtId="3" fontId="40" fillId="2" borderId="0" xfId="0" applyNumberFormat="1" applyFont="1" applyFill="1"/>
    <xf numFmtId="0" fontId="40" fillId="2" borderId="0" xfId="0" applyFont="1" applyFill="1" applyBorder="1"/>
    <xf numFmtId="0" fontId="29" fillId="3" borderId="56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left" vertical="center" wrapText="1" indent="2"/>
    </xf>
    <xf numFmtId="3" fontId="6" fillId="5" borderId="57" xfId="0" applyNumberFormat="1" applyFont="1" applyFill="1" applyBorder="1" applyAlignment="1">
      <alignment horizontal="right" vertical="center" wrapText="1"/>
    </xf>
    <xf numFmtId="3" fontId="6" fillId="5" borderId="58" xfId="0" applyNumberFormat="1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right" vertical="center" wrapText="1"/>
    </xf>
    <xf numFmtId="0" fontId="46" fillId="3" borderId="49" xfId="0" applyFont="1" applyFill="1" applyBorder="1" applyAlignment="1">
      <alignment horizontal="center" vertical="center"/>
    </xf>
    <xf numFmtId="0" fontId="46" fillId="3" borderId="21" xfId="0" applyFont="1" applyFill="1" applyBorder="1" applyAlignment="1">
      <alignment horizontal="center" vertical="center"/>
    </xf>
    <xf numFmtId="0" fontId="46" fillId="3" borderId="21" xfId="0" applyFont="1" applyFill="1" applyBorder="1" applyAlignment="1">
      <alignment horizontal="center" vertical="center" wrapText="1"/>
    </xf>
    <xf numFmtId="0" fontId="46" fillId="3" borderId="55" xfId="0" applyFont="1" applyFill="1" applyBorder="1" applyAlignment="1">
      <alignment horizontal="center" vertical="center" wrapText="1"/>
    </xf>
    <xf numFmtId="0" fontId="46" fillId="3" borderId="59" xfId="0" applyFont="1" applyFill="1" applyBorder="1" applyAlignment="1">
      <alignment horizontal="center" vertical="center" wrapText="1"/>
    </xf>
    <xf numFmtId="0" fontId="6" fillId="2" borderId="44" xfId="0" applyNumberFormat="1" applyFont="1" applyFill="1" applyBorder="1" applyAlignment="1">
      <alignment horizontal="right" vertical="center" wrapText="1"/>
    </xf>
    <xf numFmtId="169" fontId="6" fillId="2" borderId="44" xfId="0" applyNumberFormat="1" applyFont="1" applyFill="1" applyBorder="1" applyAlignment="1">
      <alignment horizontal="right" vertical="center" wrapText="1"/>
    </xf>
    <xf numFmtId="0" fontId="45" fillId="2" borderId="0" xfId="0" applyFont="1" applyFill="1" applyAlignment="1">
      <alignment horizontal="left" wrapText="1"/>
    </xf>
    <xf numFmtId="0" fontId="47" fillId="2" borderId="0" xfId="0" applyFont="1" applyFill="1"/>
    <xf numFmtId="0" fontId="47" fillId="2" borderId="0" xfId="0" applyFont="1" applyFill="1" applyAlignment="1">
      <alignment horizontal="left" wrapText="1"/>
    </xf>
    <xf numFmtId="0" fontId="47" fillId="2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47" fillId="0" borderId="0" xfId="0" applyFont="1"/>
    <xf numFmtId="0" fontId="36" fillId="0" borderId="0" xfId="0" applyFont="1" applyFill="1" applyBorder="1" applyAlignment="1" applyProtection="1">
      <alignment horizontal="center"/>
      <protection locked="0"/>
    </xf>
    <xf numFmtId="0" fontId="48" fillId="2" borderId="0" xfId="4" applyFont="1" applyFill="1" applyBorder="1"/>
    <xf numFmtId="0" fontId="49" fillId="2" borderId="0" xfId="0" applyFont="1" applyFill="1" applyBorder="1"/>
    <xf numFmtId="0" fontId="48" fillId="2" borderId="0" xfId="4" applyFont="1" applyFill="1" applyBorder="1" applyAlignment="1">
      <alignment horizontal="center"/>
    </xf>
    <xf numFmtId="37" fontId="29" fillId="3" borderId="60" xfId="4" applyNumberFormat="1" applyFont="1" applyFill="1" applyBorder="1" applyAlignment="1">
      <alignment horizontal="center" vertical="center"/>
    </xf>
    <xf numFmtId="37" fontId="29" fillId="3" borderId="60" xfId="4" applyNumberFormat="1" applyFont="1" applyFill="1" applyBorder="1" applyAlignment="1">
      <alignment horizontal="center" vertical="center" wrapText="1"/>
    </xf>
    <xf numFmtId="37" fontId="29" fillId="3" borderId="61" xfId="4" applyNumberFormat="1" applyFont="1" applyFill="1" applyBorder="1" applyAlignment="1">
      <alignment horizontal="center" vertical="center"/>
    </xf>
    <xf numFmtId="37" fontId="29" fillId="3" borderId="61" xfId="4" applyNumberFormat="1" applyFont="1" applyFill="1" applyBorder="1" applyAlignment="1">
      <alignment horizontal="center" vertical="center"/>
    </xf>
    <xf numFmtId="37" fontId="29" fillId="3" borderId="61" xfId="4" applyNumberFormat="1" applyFont="1" applyFill="1" applyBorder="1" applyAlignment="1">
      <alignment horizontal="center" wrapText="1"/>
    </xf>
    <xf numFmtId="37" fontId="29" fillId="3" borderId="61" xfId="4" applyNumberFormat="1" applyFont="1" applyFill="1" applyBorder="1" applyAlignment="1">
      <alignment horizontal="center" vertical="center" wrapText="1"/>
    </xf>
    <xf numFmtId="0" fontId="4" fillId="2" borderId="62" xfId="4" applyFont="1" applyFill="1" applyBorder="1" applyAlignment="1">
      <alignment horizontal="left"/>
    </xf>
    <xf numFmtId="0" fontId="4" fillId="2" borderId="63" xfId="4" applyFont="1" applyFill="1" applyBorder="1" applyAlignment="1">
      <alignment horizontal="left"/>
    </xf>
    <xf numFmtId="0" fontId="4" fillId="2" borderId="64" xfId="4" applyFont="1" applyFill="1" applyBorder="1" applyAlignment="1">
      <alignment horizontal="left"/>
    </xf>
    <xf numFmtId="0" fontId="6" fillId="2" borderId="26" xfId="4" applyFont="1" applyFill="1" applyBorder="1" applyAlignment="1">
      <alignment horizontal="center"/>
    </xf>
    <xf numFmtId="0" fontId="6" fillId="2" borderId="65" xfId="4" applyFont="1" applyFill="1" applyBorder="1" applyAlignment="1">
      <alignment horizontal="center"/>
    </xf>
    <xf numFmtId="4" fontId="50" fillId="0" borderId="0" xfId="0" applyNumberFormat="1" applyFont="1"/>
    <xf numFmtId="0" fontId="4" fillId="2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3" fontId="4" fillId="2" borderId="65" xfId="0" applyNumberFormat="1" applyFont="1" applyFill="1" applyBorder="1" applyAlignment="1">
      <alignment vertical="center" wrapText="1"/>
    </xf>
    <xf numFmtId="3" fontId="4" fillId="5" borderId="65" xfId="0" applyNumberFormat="1" applyFont="1" applyFill="1" applyBorder="1" applyAlignment="1">
      <alignment vertical="center" wrapText="1"/>
    </xf>
    <xf numFmtId="169" fontId="4" fillId="5" borderId="65" xfId="0" applyNumberFormat="1" applyFont="1" applyFill="1" applyBorder="1" applyAlignment="1">
      <alignment vertical="center" wrapText="1"/>
    </xf>
    <xf numFmtId="169" fontId="4" fillId="2" borderId="65" xfId="0" applyNumberFormat="1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3" fontId="6" fillId="2" borderId="65" xfId="0" applyNumberFormat="1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66" xfId="4" applyFont="1" applyFill="1" applyBorder="1" applyAlignment="1">
      <alignment horizontal="left"/>
    </xf>
    <xf numFmtId="0" fontId="4" fillId="2" borderId="67" xfId="4" applyFont="1" applyFill="1" applyBorder="1" applyAlignment="1">
      <alignment horizontal="left"/>
    </xf>
    <xf numFmtId="0" fontId="4" fillId="2" borderId="68" xfId="4" applyFont="1" applyFill="1" applyBorder="1" applyAlignment="1">
      <alignment horizontal="left"/>
    </xf>
    <xf numFmtId="3" fontId="4" fillId="2" borderId="69" xfId="0" applyNumberFormat="1" applyFont="1" applyFill="1" applyBorder="1" applyAlignment="1">
      <alignment vertical="center" wrapText="1"/>
    </xf>
    <xf numFmtId="169" fontId="4" fillId="2" borderId="69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vertical="center" wrapText="1"/>
    </xf>
    <xf numFmtId="3" fontId="4" fillId="0" borderId="67" xfId="0" applyNumberFormat="1" applyFont="1" applyFill="1" applyBorder="1" applyAlignment="1">
      <alignment vertical="center" wrapText="1"/>
    </xf>
    <xf numFmtId="3" fontId="4" fillId="0" borderId="68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0" fontId="6" fillId="0" borderId="23" xfId="0" applyFont="1" applyBorder="1"/>
    <xf numFmtId="4" fontId="6" fillId="0" borderId="23" xfId="0" applyNumberFormat="1" applyFont="1" applyBorder="1"/>
    <xf numFmtId="0" fontId="6" fillId="0" borderId="0" xfId="0" applyFont="1" applyBorder="1"/>
    <xf numFmtId="3" fontId="50" fillId="0" borderId="0" xfId="0" applyNumberFormat="1" applyFont="1"/>
    <xf numFmtId="0" fontId="51" fillId="0" borderId="0" xfId="0" applyFont="1"/>
    <xf numFmtId="0" fontId="36" fillId="2" borderId="0" xfId="4" applyFont="1" applyFill="1" applyBorder="1"/>
    <xf numFmtId="0" fontId="36" fillId="2" borderId="0" xfId="4" applyFont="1" applyFill="1" applyBorder="1" applyAlignment="1">
      <alignment horizontal="center"/>
    </xf>
    <xf numFmtId="37" fontId="29" fillId="3" borderId="70" xfId="4" applyNumberFormat="1" applyFont="1" applyFill="1" applyBorder="1" applyAlignment="1">
      <alignment horizontal="center" vertical="center" wrapText="1"/>
    </xf>
    <xf numFmtId="3" fontId="6" fillId="2" borderId="65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Border="1"/>
    <xf numFmtId="3" fontId="4" fillId="2" borderId="65" xfId="0" applyNumberFormat="1" applyFont="1" applyFill="1" applyBorder="1" applyAlignment="1" applyProtection="1">
      <alignment vertical="center" wrapText="1"/>
      <protection locked="0"/>
    </xf>
    <xf numFmtId="0" fontId="4" fillId="2" borderId="66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horizontal="left" vertical="center" wrapText="1"/>
    </xf>
    <xf numFmtId="3" fontId="4" fillId="2" borderId="71" xfId="0" applyNumberFormat="1" applyFont="1" applyFill="1" applyBorder="1" applyAlignment="1" applyProtection="1">
      <alignment vertical="center" wrapText="1"/>
      <protection locked="0"/>
    </xf>
    <xf numFmtId="169" fontId="4" fillId="2" borderId="71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" borderId="72" xfId="4" applyFont="1" applyFill="1" applyBorder="1" applyAlignment="1">
      <alignment horizontal="left"/>
    </xf>
    <xf numFmtId="0" fontId="4" fillId="2" borderId="73" xfId="4" applyFont="1" applyFill="1" applyBorder="1" applyAlignment="1">
      <alignment horizontal="left"/>
    </xf>
    <xf numFmtId="0" fontId="4" fillId="2" borderId="74" xfId="4" applyFont="1" applyFill="1" applyBorder="1" applyAlignment="1">
      <alignment horizontal="left"/>
    </xf>
    <xf numFmtId="3" fontId="4" fillId="2" borderId="75" xfId="0" applyNumberFormat="1" applyFont="1" applyFill="1" applyBorder="1" applyAlignment="1">
      <alignment vertical="center" wrapText="1"/>
    </xf>
    <xf numFmtId="0" fontId="4" fillId="2" borderId="23" xfId="4" applyFont="1" applyFill="1" applyBorder="1"/>
    <xf numFmtId="0" fontId="4" fillId="2" borderId="23" xfId="4" applyFont="1" applyFill="1" applyBorder="1" applyAlignment="1">
      <alignment horizontal="center"/>
    </xf>
    <xf numFmtId="0" fontId="47" fillId="0" borderId="76" xfId="0" applyFont="1" applyBorder="1"/>
    <xf numFmtId="4" fontId="50" fillId="0" borderId="76" xfId="0" applyNumberFormat="1" applyFont="1" applyBorder="1"/>
    <xf numFmtId="0" fontId="36" fillId="2" borderId="0" xfId="0" applyFont="1" applyFill="1" applyBorder="1" applyAlignment="1">
      <alignment horizontal="center"/>
    </xf>
    <xf numFmtId="0" fontId="36" fillId="2" borderId="0" xfId="0" applyFont="1" applyFill="1" applyBorder="1" applyAlignment="1" applyProtection="1">
      <alignment horizontal="center"/>
      <protection locked="0"/>
    </xf>
    <xf numFmtId="0" fontId="29" fillId="3" borderId="77" xfId="0" applyFont="1" applyFill="1" applyBorder="1" applyAlignment="1">
      <alignment horizontal="center" vertical="center"/>
    </xf>
    <xf numFmtId="0" fontId="29" fillId="3" borderId="77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/>
    </xf>
    <xf numFmtId="0" fontId="29" fillId="3" borderId="78" xfId="0" applyFont="1" applyFill="1" applyBorder="1" applyAlignment="1">
      <alignment horizontal="center" vertical="center" wrapText="1"/>
    </xf>
    <xf numFmtId="3" fontId="4" fillId="2" borderId="6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6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65" xfId="0" applyNumberFormat="1" applyFont="1" applyFill="1" applyBorder="1" applyAlignment="1">
      <alignment horizontal="right" vertical="center" wrapText="1"/>
    </xf>
    <xf numFmtId="169" fontId="6" fillId="2" borderId="65" xfId="0" applyNumberFormat="1" applyFont="1" applyFill="1" applyBorder="1" applyAlignment="1">
      <alignment horizontal="right" vertical="center" wrapText="1"/>
    </xf>
    <xf numFmtId="169" fontId="6" fillId="2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5" fillId="0" borderId="0" xfId="0" applyFont="1"/>
    <xf numFmtId="0" fontId="4" fillId="2" borderId="66" xfId="0" applyFont="1" applyFill="1" applyBorder="1" applyAlignment="1">
      <alignment horizontal="justify" vertical="center" wrapText="1"/>
    </xf>
    <xf numFmtId="0" fontId="4" fillId="2" borderId="68" xfId="0" applyFont="1" applyFill="1" applyBorder="1" applyAlignment="1">
      <alignment horizontal="justify" vertical="center" wrapText="1"/>
    </xf>
    <xf numFmtId="3" fontId="4" fillId="2" borderId="71" xfId="0" applyNumberFormat="1" applyFont="1" applyFill="1" applyBorder="1" applyAlignment="1">
      <alignment vertical="center" wrapText="1"/>
    </xf>
    <xf numFmtId="4" fontId="47" fillId="0" borderId="0" xfId="0" applyNumberFormat="1" applyFont="1"/>
    <xf numFmtId="3" fontId="47" fillId="0" borderId="0" xfId="0" applyNumberFormat="1" applyFont="1"/>
    <xf numFmtId="0" fontId="52" fillId="2" borderId="0" xfId="0" applyFont="1" applyFill="1" applyBorder="1" applyAlignment="1" applyProtection="1">
      <alignment horizontal="center"/>
      <protection locked="0"/>
    </xf>
    <xf numFmtId="0" fontId="53" fillId="2" borderId="25" xfId="0" applyFont="1" applyFill="1" applyBorder="1" applyAlignment="1">
      <alignment horizontal="left" vertical="center" wrapText="1"/>
    </xf>
    <xf numFmtId="0" fontId="53" fillId="2" borderId="0" xfId="0" applyFont="1" applyFill="1" applyBorder="1" applyAlignment="1">
      <alignment horizontal="left" vertical="center" wrapText="1"/>
    </xf>
    <xf numFmtId="3" fontId="54" fillId="2" borderId="65" xfId="0" applyNumberFormat="1" applyFont="1" applyFill="1" applyBorder="1" applyAlignment="1">
      <alignment horizontal="right" vertical="center" wrapText="1"/>
    </xf>
    <xf numFmtId="168" fontId="54" fillId="2" borderId="65" xfId="0" applyNumberFormat="1" applyFont="1" applyFill="1" applyBorder="1" applyAlignment="1">
      <alignment horizontal="right" vertical="center" wrapText="1"/>
    </xf>
    <xf numFmtId="168" fontId="4" fillId="2" borderId="65" xfId="0" applyNumberFormat="1" applyFont="1" applyFill="1" applyBorder="1" applyAlignment="1">
      <alignment horizontal="right" vertical="center" wrapText="1"/>
    </xf>
    <xf numFmtId="0" fontId="36" fillId="2" borderId="25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3" fontId="36" fillId="2" borderId="65" xfId="0" applyNumberFormat="1" applyFont="1" applyFill="1" applyBorder="1" applyAlignment="1">
      <alignment horizontal="right" vertical="center" wrapText="1"/>
    </xf>
    <xf numFmtId="0" fontId="40" fillId="2" borderId="25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3" fontId="40" fillId="2" borderId="65" xfId="0" applyNumberFormat="1" applyFont="1" applyFill="1" applyBorder="1" applyAlignment="1">
      <alignment horizontal="right" vertical="center" wrapText="1"/>
    </xf>
    <xf numFmtId="168" fontId="36" fillId="2" borderId="65" xfId="0" applyNumberFormat="1" applyFont="1" applyFill="1" applyBorder="1" applyAlignment="1">
      <alignment horizontal="right" vertical="center" wrapText="1"/>
    </xf>
    <xf numFmtId="0" fontId="36" fillId="2" borderId="27" xfId="0" applyFont="1" applyFill="1" applyBorder="1" applyAlignment="1">
      <alignment horizontal="left" vertical="center" wrapText="1"/>
    </xf>
    <xf numFmtId="0" fontId="36" fillId="2" borderId="28" xfId="0" applyFont="1" applyFill="1" applyBorder="1" applyAlignment="1">
      <alignment horizontal="left" vertical="center" wrapText="1"/>
    </xf>
    <xf numFmtId="3" fontId="36" fillId="2" borderId="75" xfId="0" applyNumberFormat="1" applyFont="1" applyFill="1" applyBorder="1" applyAlignment="1">
      <alignment horizontal="right" vertical="center" wrapText="1"/>
    </xf>
    <xf numFmtId="0" fontId="40" fillId="0" borderId="0" xfId="0" applyFont="1"/>
    <xf numFmtId="4" fontId="40" fillId="0" borderId="0" xfId="0" applyNumberFormat="1" applyFont="1"/>
    <xf numFmtId="0" fontId="29" fillId="3" borderId="60" xfId="0" applyFont="1" applyFill="1" applyBorder="1" applyAlignment="1">
      <alignment horizontal="center" vertical="center"/>
    </xf>
    <xf numFmtId="0" fontId="29" fillId="3" borderId="60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3" fontId="4" fillId="2" borderId="65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2" borderId="25" xfId="0" applyFont="1" applyFill="1" applyBorder="1" applyAlignment="1">
      <alignment horizontal="left" vertical="top" wrapText="1" indent="2"/>
    </xf>
    <xf numFmtId="0" fontId="4" fillId="2" borderId="26" xfId="0" applyFont="1" applyFill="1" applyBorder="1" applyAlignment="1">
      <alignment horizontal="left" vertical="top" wrapText="1" indent="2"/>
    </xf>
    <xf numFmtId="3" fontId="4" fillId="2" borderId="65" xfId="0" applyNumberFormat="1" applyFont="1" applyFill="1" applyBorder="1" applyAlignment="1">
      <alignment horizontal="right" vertical="top" wrapText="1"/>
    </xf>
    <xf numFmtId="0" fontId="6" fillId="2" borderId="25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justify" vertical="top"/>
    </xf>
    <xf numFmtId="3" fontId="6" fillId="2" borderId="65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3" fontId="6" fillId="2" borderId="65" xfId="0" applyNumberFormat="1" applyFont="1" applyFill="1" applyBorder="1" applyAlignment="1">
      <alignment horizontal="right" vertical="top"/>
    </xf>
    <xf numFmtId="0" fontId="4" fillId="0" borderId="66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3" fontId="4" fillId="0" borderId="7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47" fillId="0" borderId="0" xfId="0" applyFont="1" applyAlignment="1">
      <alignment horizontal="left"/>
    </xf>
    <xf numFmtId="0" fontId="36" fillId="2" borderId="25" xfId="0" applyFont="1" applyFill="1" applyBorder="1" applyAlignment="1">
      <alignment horizontal="left" vertical="top"/>
    </xf>
    <xf numFmtId="0" fontId="36" fillId="2" borderId="26" xfId="0" applyFont="1" applyFill="1" applyBorder="1" applyAlignment="1">
      <alignment horizontal="left" vertical="top"/>
    </xf>
    <xf numFmtId="3" fontId="36" fillId="2" borderId="65" xfId="0" applyNumberFormat="1" applyFont="1" applyFill="1" applyBorder="1" applyAlignment="1">
      <alignment horizontal="right" vertical="top"/>
    </xf>
    <xf numFmtId="0" fontId="40" fillId="2" borderId="25" xfId="0" applyFont="1" applyFill="1" applyBorder="1" applyAlignment="1">
      <alignment horizontal="left" vertical="top"/>
    </xf>
    <xf numFmtId="0" fontId="40" fillId="2" borderId="26" xfId="0" applyFont="1" applyFill="1" applyBorder="1" applyAlignment="1">
      <alignment horizontal="left" vertical="top"/>
    </xf>
    <xf numFmtId="3" fontId="40" fillId="2" borderId="65" xfId="0" applyNumberFormat="1" applyFont="1" applyFill="1" applyBorder="1" applyAlignment="1">
      <alignment horizontal="right" vertical="top" wrapText="1"/>
    </xf>
    <xf numFmtId="0" fontId="40" fillId="2" borderId="25" xfId="0" applyFont="1" applyFill="1" applyBorder="1" applyAlignment="1">
      <alignment horizontal="left" vertical="top"/>
    </xf>
    <xf numFmtId="0" fontId="40" fillId="2" borderId="26" xfId="0" applyFont="1" applyFill="1" applyBorder="1" applyAlignment="1">
      <alignment horizontal="justify" vertical="top"/>
    </xf>
    <xf numFmtId="3" fontId="55" fillId="2" borderId="65" xfId="0" applyNumberFormat="1" applyFont="1" applyFill="1" applyBorder="1" applyAlignment="1">
      <alignment horizontal="right" vertical="top" wrapText="1"/>
    </xf>
    <xf numFmtId="3" fontId="40" fillId="2" borderId="65" xfId="0" applyNumberFormat="1" applyFont="1" applyFill="1" applyBorder="1" applyAlignment="1">
      <alignment horizontal="right" vertical="top"/>
    </xf>
    <xf numFmtId="168" fontId="40" fillId="2" borderId="65" xfId="0" applyNumberFormat="1" applyFont="1" applyFill="1" applyBorder="1" applyAlignment="1">
      <alignment horizontal="right" vertical="top" wrapText="1"/>
    </xf>
    <xf numFmtId="3" fontId="55" fillId="2" borderId="65" xfId="0" applyNumberFormat="1" applyFont="1" applyFill="1" applyBorder="1" applyAlignment="1">
      <alignment horizontal="right" vertical="top"/>
    </xf>
    <xf numFmtId="0" fontId="36" fillId="0" borderId="27" xfId="0" applyFont="1" applyFill="1" applyBorder="1" applyAlignment="1">
      <alignment horizontal="left" vertical="top" wrapText="1"/>
    </xf>
    <xf numFmtId="0" fontId="36" fillId="0" borderId="29" xfId="0" applyFont="1" applyFill="1" applyBorder="1" applyAlignment="1">
      <alignment horizontal="left" vertical="top" wrapText="1"/>
    </xf>
    <xf numFmtId="3" fontId="36" fillId="0" borderId="75" xfId="0" applyNumberFormat="1" applyFont="1" applyFill="1" applyBorder="1" applyAlignment="1">
      <alignment horizontal="right" vertical="top"/>
    </xf>
    <xf numFmtId="0" fontId="40" fillId="0" borderId="0" xfId="0" applyFont="1" applyAlignment="1">
      <alignment horizontal="left"/>
    </xf>
    <xf numFmtId="3" fontId="40" fillId="0" borderId="0" xfId="0" applyNumberFormat="1" applyFont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108857</xdr:rowOff>
    </xdr:from>
    <xdr:to>
      <xdr:col>1</xdr:col>
      <xdr:colOff>1708787</xdr:colOff>
      <xdr:row>5</xdr:row>
      <xdr:rowOff>132490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CDCFA182-68C5-4121-96EC-07FF2E4C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108857"/>
          <a:ext cx="1423037" cy="12482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625927</xdr:colOff>
      <xdr:row>0</xdr:row>
      <xdr:rowOff>231321</xdr:rowOff>
    </xdr:from>
    <xdr:to>
      <xdr:col>9</xdr:col>
      <xdr:colOff>1115784</xdr:colOff>
      <xdr:row>5</xdr:row>
      <xdr:rowOff>115241</xdr:rowOff>
    </xdr:to>
    <xdr:pic>
      <xdr:nvPicPr>
        <xdr:cNvPr id="4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13838463" y="231321"/>
          <a:ext cx="2204357" cy="1108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171450</xdr:rowOff>
    </xdr:from>
    <xdr:to>
      <xdr:col>1</xdr:col>
      <xdr:colOff>1123950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407E02-DD90-4879-A3A0-5ADF919D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714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819151</xdr:colOff>
      <xdr:row>1</xdr:row>
      <xdr:rowOff>57150</xdr:rowOff>
    </xdr:from>
    <xdr:to>
      <xdr:col>7</xdr:col>
      <xdr:colOff>590551</xdr:colOff>
      <xdr:row>5</xdr:row>
      <xdr:rowOff>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648576" y="247650"/>
          <a:ext cx="14668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1000125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C4CD59-68E7-49B5-A4B9-B42FFA83F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733425</xdr:colOff>
      <xdr:row>1</xdr:row>
      <xdr:rowOff>38100</xdr:rowOff>
    </xdr:from>
    <xdr:to>
      <xdr:col>7</xdr:col>
      <xdr:colOff>514350</xdr:colOff>
      <xdr:row>4</xdr:row>
      <xdr:rowOff>171450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91425" y="22860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1</xdr:col>
      <xdr:colOff>1038225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05F251-4A41-4439-B48A-0C60624AE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619125</xdr:colOff>
      <xdr:row>1</xdr:row>
      <xdr:rowOff>47625</xdr:rowOff>
    </xdr:from>
    <xdr:to>
      <xdr:col>7</xdr:col>
      <xdr:colOff>457200</xdr:colOff>
      <xdr:row>4</xdr:row>
      <xdr:rowOff>180975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410450" y="238125"/>
          <a:ext cx="15335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133350</xdr:rowOff>
    </xdr:from>
    <xdr:to>
      <xdr:col>1</xdr:col>
      <xdr:colOff>1181100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7E5DCB-8620-426F-BD44-1A9BA30BE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33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1</xdr:row>
      <xdr:rowOff>19050</xdr:rowOff>
    </xdr:from>
    <xdr:to>
      <xdr:col>7</xdr:col>
      <xdr:colOff>561975</xdr:colOff>
      <xdr:row>4</xdr:row>
      <xdr:rowOff>152400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62850" y="209550"/>
          <a:ext cx="15335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1</xdr:col>
      <xdr:colOff>1143000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B18B6C-3A08-4A0D-9634-F0620768E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430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561975</xdr:colOff>
      <xdr:row>1</xdr:row>
      <xdr:rowOff>66675</xdr:rowOff>
    </xdr:from>
    <xdr:to>
      <xdr:col>7</xdr:col>
      <xdr:colOff>400050</xdr:colOff>
      <xdr:row>5</xdr:row>
      <xdr:rowOff>9525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296150" y="257175"/>
          <a:ext cx="15335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1</xdr:col>
      <xdr:colOff>1104900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C873DE-0C41-46C4-91A1-558ADA58D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1430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666751</xdr:colOff>
      <xdr:row>1</xdr:row>
      <xdr:rowOff>104775</xdr:rowOff>
    </xdr:from>
    <xdr:to>
      <xdr:col>7</xdr:col>
      <xdr:colOff>542925</xdr:colOff>
      <xdr:row>5</xdr:row>
      <xdr:rowOff>47625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705726" y="295275"/>
          <a:ext cx="157162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1</xdr:col>
      <xdr:colOff>942975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3C08C0-3D53-4AB1-B1F5-5416A6207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619125</xdr:colOff>
      <xdr:row>1</xdr:row>
      <xdr:rowOff>66675</xdr:rowOff>
    </xdr:from>
    <xdr:to>
      <xdr:col>7</xdr:col>
      <xdr:colOff>419100</xdr:colOff>
      <xdr:row>5</xdr:row>
      <xdr:rowOff>9525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610475" y="257175"/>
          <a:ext cx="14954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85725</xdr:rowOff>
    </xdr:from>
    <xdr:to>
      <xdr:col>1</xdr:col>
      <xdr:colOff>904875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D91630-50A7-4B4D-B8D2-674A6C526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552450</xdr:colOff>
      <xdr:row>1</xdr:row>
      <xdr:rowOff>66675</xdr:rowOff>
    </xdr:from>
    <xdr:to>
      <xdr:col>7</xdr:col>
      <xdr:colOff>352425</xdr:colOff>
      <xdr:row>5</xdr:row>
      <xdr:rowOff>9525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72375" y="257175"/>
          <a:ext cx="14954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190500</xdr:rowOff>
    </xdr:from>
    <xdr:to>
      <xdr:col>1</xdr:col>
      <xdr:colOff>1115546</xdr:colOff>
      <xdr:row>4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310678-88D6-4AD4-AF10-F69616057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21" y="190500"/>
          <a:ext cx="981075" cy="92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773204</xdr:colOff>
      <xdr:row>0</xdr:row>
      <xdr:rowOff>168089</xdr:rowOff>
    </xdr:from>
    <xdr:to>
      <xdr:col>9</xdr:col>
      <xdr:colOff>739587</xdr:colOff>
      <xdr:row>4</xdr:row>
      <xdr:rowOff>201706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8812304" y="168089"/>
          <a:ext cx="2195233" cy="1024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731679</xdr:colOff>
      <xdr:row>17</xdr:row>
      <xdr:rowOff>52259</xdr:rowOff>
    </xdr:from>
    <xdr:ext cx="5417060" cy="1219436"/>
    <xdr:sp macro="" textlink="">
      <xdr:nvSpPr>
        <xdr:cNvPr id="4" name="Rectángulo 3"/>
        <xdr:cNvSpPr/>
      </xdr:nvSpPr>
      <xdr:spPr>
        <a:xfrm>
          <a:off x="2931954" y="4729034"/>
          <a:ext cx="541706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200025</xdr:rowOff>
    </xdr:from>
    <xdr:to>
      <xdr:col>1</xdr:col>
      <xdr:colOff>1304925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BD8851-1E75-4DEC-B73E-1369219CD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002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0</xdr:row>
      <xdr:rowOff>228600</xdr:rowOff>
    </xdr:from>
    <xdr:to>
      <xdr:col>7</xdr:col>
      <xdr:colOff>819150</xdr:colOff>
      <xdr:row>4</xdr:row>
      <xdr:rowOff>123825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53300" y="228600"/>
          <a:ext cx="18002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634749</xdr:colOff>
      <xdr:row>14</xdr:row>
      <xdr:rowOff>59823</xdr:rowOff>
    </xdr:from>
    <xdr:ext cx="5417060" cy="1219436"/>
    <xdr:sp macro="" textlink="">
      <xdr:nvSpPr>
        <xdr:cNvPr id="4" name="Rectángulo 3"/>
        <xdr:cNvSpPr/>
      </xdr:nvSpPr>
      <xdr:spPr>
        <a:xfrm>
          <a:off x="2273049" y="3355473"/>
          <a:ext cx="541706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291352</xdr:colOff>
      <xdr:row>0</xdr:row>
      <xdr:rowOff>156883</xdr:rowOff>
    </xdr:from>
    <xdr:to>
      <xdr:col>1</xdr:col>
      <xdr:colOff>1272427</xdr:colOff>
      <xdr:row>4</xdr:row>
      <xdr:rowOff>94690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751EA6-0D3F-483B-86A8-C48C0435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02" y="156883"/>
          <a:ext cx="981075" cy="92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649943</xdr:colOff>
      <xdr:row>0</xdr:row>
      <xdr:rowOff>190498</xdr:rowOff>
    </xdr:from>
    <xdr:to>
      <xdr:col>11</xdr:col>
      <xdr:colOff>829236</xdr:colOff>
      <xdr:row>4</xdr:row>
      <xdr:rowOff>145675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9784418" y="190498"/>
          <a:ext cx="2408143" cy="945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597209</xdr:colOff>
      <xdr:row>13</xdr:row>
      <xdr:rowOff>18640</xdr:rowOff>
    </xdr:from>
    <xdr:ext cx="5417060" cy="1219436"/>
    <xdr:sp macro="" textlink="">
      <xdr:nvSpPr>
        <xdr:cNvPr id="4" name="Rectángulo 3"/>
        <xdr:cNvSpPr/>
      </xdr:nvSpPr>
      <xdr:spPr>
        <a:xfrm>
          <a:off x="3445184" y="4238215"/>
          <a:ext cx="541706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7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325437</xdr:colOff>
      <xdr:row>0</xdr:row>
      <xdr:rowOff>47625</xdr:rowOff>
    </xdr:from>
    <xdr:to>
      <xdr:col>1</xdr:col>
      <xdr:colOff>1306512</xdr:colOff>
      <xdr:row>4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7C6F8-2806-4F9A-A0E8-A83B5E0CB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637" y="47625"/>
          <a:ext cx="981075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396875</xdr:colOff>
      <xdr:row>36</xdr:row>
      <xdr:rowOff>15875</xdr:rowOff>
    </xdr:from>
    <xdr:to>
      <xdr:col>1</xdr:col>
      <xdr:colOff>1377950</xdr:colOff>
      <xdr:row>40</xdr:row>
      <xdr:rowOff>74612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2DEA53A-D19E-4F34-8B79-23EFD1394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" y="7340600"/>
          <a:ext cx="981075" cy="925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531813</xdr:colOff>
      <xdr:row>0</xdr:row>
      <xdr:rowOff>222251</xdr:rowOff>
    </xdr:from>
    <xdr:to>
      <xdr:col>4</xdr:col>
      <xdr:colOff>809625</xdr:colOff>
      <xdr:row>3</xdr:row>
      <xdr:rowOff>142876</xdr:rowOff>
    </xdr:to>
    <xdr:pic>
      <xdr:nvPicPr>
        <xdr:cNvPr id="4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6056313" y="222251"/>
          <a:ext cx="1525587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396874</xdr:colOff>
      <xdr:row>36</xdr:row>
      <xdr:rowOff>142875</xdr:rowOff>
    </xdr:from>
    <xdr:to>
      <xdr:col>4</xdr:col>
      <xdr:colOff>698498</xdr:colOff>
      <xdr:row>39</xdr:row>
      <xdr:rowOff>127000</xdr:rowOff>
    </xdr:to>
    <xdr:pic>
      <xdr:nvPicPr>
        <xdr:cNvPr id="5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5921374" y="7467600"/>
          <a:ext cx="1549399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84666</xdr:rowOff>
    </xdr:from>
    <xdr:to>
      <xdr:col>1</xdr:col>
      <xdr:colOff>959908</xdr:colOff>
      <xdr:row>4</xdr:row>
      <xdr:rowOff>77258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41C54D-6B1A-4EA2-B1E1-3025E1861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4666"/>
          <a:ext cx="985308" cy="906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751415</xdr:colOff>
      <xdr:row>0</xdr:row>
      <xdr:rowOff>169333</xdr:rowOff>
    </xdr:from>
    <xdr:to>
      <xdr:col>8</xdr:col>
      <xdr:colOff>634998</xdr:colOff>
      <xdr:row>4</xdr:row>
      <xdr:rowOff>10583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8018990" y="169333"/>
          <a:ext cx="1979083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85725</xdr:rowOff>
    </xdr:from>
    <xdr:to>
      <xdr:col>1</xdr:col>
      <xdr:colOff>1162052</xdr:colOff>
      <xdr:row>4</xdr:row>
      <xdr:rowOff>78317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F9B0AD-53A1-486C-9DF8-8B7133134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7" y="85725"/>
          <a:ext cx="981075" cy="906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762000</xdr:colOff>
      <xdr:row>0</xdr:row>
      <xdr:rowOff>222250</xdr:rowOff>
    </xdr:from>
    <xdr:to>
      <xdr:col>8</xdr:col>
      <xdr:colOff>486834</xdr:colOff>
      <xdr:row>4</xdr:row>
      <xdr:rowOff>21167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8801100" y="222250"/>
          <a:ext cx="1820334" cy="713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828675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80E7CF-F3F3-4C08-9735-14F6E9138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771526</xdr:colOff>
      <xdr:row>1</xdr:row>
      <xdr:rowOff>66675</xdr:rowOff>
    </xdr:from>
    <xdr:to>
      <xdr:col>7</xdr:col>
      <xdr:colOff>600076</xdr:colOff>
      <xdr:row>5</xdr:row>
      <xdr:rowOff>9525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439026" y="257175"/>
          <a:ext cx="15240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142875</xdr:rowOff>
    </xdr:from>
    <xdr:to>
      <xdr:col>1</xdr:col>
      <xdr:colOff>1057275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9D31F6-6EFD-40BB-92D6-8BA05CF97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287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676275</xdr:colOff>
      <xdr:row>1</xdr:row>
      <xdr:rowOff>57150</xdr:rowOff>
    </xdr:from>
    <xdr:to>
      <xdr:col>7</xdr:col>
      <xdr:colOff>495300</xdr:colOff>
      <xdr:row>5</xdr:row>
      <xdr:rowOff>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24750" y="247650"/>
          <a:ext cx="1514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lado%20angel/escritorio%202022/pag%20web%202021-2027/avance%20de%20gestion/2022/AVANCE%20GESTION%20FINANCIERA%202022%20EXCEL/V.%20FORMATOS%20L.D.F%20AG%202022/5.%20E.A.I.Det.%20LDF.%20A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lado%20angel/escritorio%202022/pag%20web%202021-2027/avance%20de%20gestion/2022/AVANCE%20GESTION%20FINANCIERA%202022%20EXCEL/V.%20FORMATOS%20L.D.F%20AG%202022/6.%20EAPED.LDF.%20%20AG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D (1)"/>
      <sheetName val="EAID (2)"/>
    </sheetNames>
    <sheetDataSet>
      <sheetData sheetId="0">
        <row r="42">
          <cell r="D42">
            <v>58032168</v>
          </cell>
          <cell r="E42">
            <v>11561373</v>
          </cell>
          <cell r="F42">
            <v>69593541</v>
          </cell>
          <cell r="G42">
            <v>59593568</v>
          </cell>
          <cell r="H42">
            <v>56354964</v>
          </cell>
          <cell r="I42">
            <v>-1677204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PED NE COG"/>
      <sheetName val="EAPED NE COG (2)"/>
      <sheetName val="EAPED NE COG (3)"/>
      <sheetName val="EAPED E COG"/>
      <sheetName val="EAPED E COG (2)"/>
      <sheetName val="EAPED E COG (3)"/>
      <sheetName val="EAPED CA"/>
      <sheetName val="EAPED CF"/>
      <sheetName val="EAPED CF (2)"/>
      <sheetName val="EAPED CSPC"/>
    </sheetNames>
    <sheetDataSet>
      <sheetData sheetId="0">
        <row r="10">
          <cell r="C10">
            <v>21633226.280000001</v>
          </cell>
          <cell r="D10">
            <v>16113639.009999998</v>
          </cell>
          <cell r="E10">
            <v>37746865.289999999</v>
          </cell>
          <cell r="F10">
            <v>24976966</v>
          </cell>
          <cell r="G10">
            <v>24159823.520000003</v>
          </cell>
          <cell r="H10">
            <v>12769899.289999999</v>
          </cell>
        </row>
      </sheetData>
      <sheetData sheetId="1">
        <row r="36">
          <cell r="C36">
            <v>6661918</v>
          </cell>
          <cell r="D36">
            <v>7729333.0999999996</v>
          </cell>
          <cell r="E36">
            <v>14391251.1</v>
          </cell>
          <cell r="F36">
            <v>9947234.3800000008</v>
          </cell>
          <cell r="G36">
            <v>9816261.3800000008</v>
          </cell>
          <cell r="H36">
            <v>4444016.72</v>
          </cell>
        </row>
      </sheetData>
      <sheetData sheetId="2"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</sheetData>
      <sheetData sheetId="3">
        <row r="10">
          <cell r="C10">
            <v>27510722</v>
          </cell>
          <cell r="D10">
            <v>4335953.76</v>
          </cell>
          <cell r="E10">
            <v>31846675.759999998</v>
          </cell>
          <cell r="F10">
            <v>21820542.030000001</v>
          </cell>
          <cell r="G10">
            <v>20802561.5</v>
          </cell>
          <cell r="H10">
            <v>10026133.73</v>
          </cell>
        </row>
      </sheetData>
      <sheetData sheetId="4">
        <row r="36">
          <cell r="C36">
            <v>9999996</v>
          </cell>
          <cell r="D36">
            <v>0</v>
          </cell>
          <cell r="E36">
            <v>9999996</v>
          </cell>
          <cell r="F36">
            <v>0</v>
          </cell>
          <cell r="G36">
            <v>0</v>
          </cell>
          <cell r="H36">
            <v>9999996</v>
          </cell>
        </row>
      </sheetData>
      <sheetData sheetId="5"/>
      <sheetData sheetId="6"/>
      <sheetData sheetId="7">
        <row r="44">
          <cell r="C44">
            <v>21633226</v>
          </cell>
          <cell r="D44">
            <v>16113639</v>
          </cell>
          <cell r="E44">
            <v>37746865</v>
          </cell>
          <cell r="F44">
            <v>24976966</v>
          </cell>
          <cell r="G44">
            <v>24159824</v>
          </cell>
          <cell r="H44">
            <v>13769899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view="pageBreakPreview" zoomScale="83" zoomScaleNormal="70" zoomScaleSheetLayoutView="83" zoomScalePageLayoutView="80" workbookViewId="0">
      <selection activeCell="J90" sqref="J90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10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4" customWidth="1"/>
    <col min="12" max="12" width="1.7109375" style="3" customWidth="1"/>
    <col min="13" max="16384" width="11.42578125" style="2"/>
  </cols>
  <sheetData>
    <row r="1" spans="1:12" ht="20.100000000000001" customHeight="1">
      <c r="A1" s="68" t="s">
        <v>141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spans="1:12" ht="20.100000000000001" customHeight="1">
      <c r="A2" s="68" t="s">
        <v>142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</row>
    <row r="3" spans="1:12" ht="20.100000000000001" customHeight="1">
      <c r="A3" s="68" t="s">
        <v>139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20.100000000000001" customHeight="1">
      <c r="A4" s="68" t="s">
        <v>143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20.100000000000001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20.100000000000001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2" s="6" customFormat="1" ht="30" customHeight="1" thickBot="1">
      <c r="A7" s="72"/>
      <c r="B7" s="74" t="s">
        <v>1</v>
      </c>
      <c r="C7" s="74"/>
      <c r="D7" s="76" t="s">
        <v>2</v>
      </c>
      <c r="E7" s="77"/>
      <c r="F7" s="78"/>
      <c r="G7" s="74" t="s">
        <v>1</v>
      </c>
      <c r="H7" s="80"/>
      <c r="I7" s="63" t="s">
        <v>2</v>
      </c>
      <c r="J7" s="64"/>
      <c r="K7" s="65"/>
      <c r="L7" s="5"/>
    </row>
    <row r="8" spans="1:12" s="6" customFormat="1" ht="30" customHeight="1" thickBot="1">
      <c r="A8" s="73"/>
      <c r="B8" s="75"/>
      <c r="C8" s="75"/>
      <c r="D8" s="48">
        <v>2022</v>
      </c>
      <c r="E8" s="48">
        <v>2021</v>
      </c>
      <c r="F8" s="79"/>
      <c r="G8" s="75"/>
      <c r="H8" s="81"/>
      <c r="I8" s="48">
        <v>2022</v>
      </c>
      <c r="J8" s="66">
        <v>2021</v>
      </c>
      <c r="K8" s="67"/>
      <c r="L8" s="5"/>
    </row>
    <row r="9" spans="1:12" ht="3" customHeight="1">
      <c r="A9" s="18"/>
      <c r="B9" s="18"/>
      <c r="C9" s="18"/>
      <c r="D9" s="18"/>
      <c r="E9" s="18"/>
      <c r="F9" s="19"/>
      <c r="G9" s="18"/>
      <c r="H9" s="18"/>
      <c r="I9" s="18"/>
      <c r="J9" s="18"/>
      <c r="K9" s="20"/>
      <c r="L9" s="1"/>
    </row>
    <row r="10" spans="1:12" ht="15" customHeight="1">
      <c r="A10" s="1"/>
      <c r="B10" s="61" t="s">
        <v>3</v>
      </c>
      <c r="C10" s="61"/>
      <c r="D10" s="21"/>
      <c r="E10" s="22"/>
      <c r="F10" s="23"/>
      <c r="G10" s="61" t="s">
        <v>4</v>
      </c>
      <c r="H10" s="61"/>
      <c r="I10" s="24"/>
      <c r="J10" s="24"/>
      <c r="K10" s="44"/>
    </row>
    <row r="11" spans="1:12" ht="5.0999999999999996" customHeight="1">
      <c r="A11" s="1"/>
      <c r="B11" s="25"/>
      <c r="C11" s="24"/>
      <c r="D11" s="26"/>
      <c r="E11" s="26"/>
      <c r="F11" s="23"/>
      <c r="G11" s="25"/>
      <c r="H11" s="24"/>
      <c r="I11" s="27"/>
      <c r="J11" s="27"/>
      <c r="K11" s="44"/>
    </row>
    <row r="12" spans="1:12" ht="15" customHeight="1">
      <c r="A12" s="1"/>
      <c r="B12" s="57" t="s">
        <v>5</v>
      </c>
      <c r="C12" s="57"/>
      <c r="D12" s="26"/>
      <c r="E12" s="26"/>
      <c r="F12" s="23"/>
      <c r="G12" s="57" t="s">
        <v>6</v>
      </c>
      <c r="H12" s="57"/>
      <c r="I12" s="26"/>
      <c r="J12" s="26"/>
      <c r="K12" s="44"/>
    </row>
    <row r="13" spans="1:12" ht="5.0999999999999996" customHeight="1">
      <c r="A13" s="1"/>
      <c r="B13" s="28"/>
      <c r="C13" s="29"/>
      <c r="D13" s="26"/>
      <c r="E13" s="26"/>
      <c r="F13" s="23"/>
      <c r="G13" s="28"/>
      <c r="H13" s="29"/>
      <c r="I13" s="26"/>
      <c r="J13" s="26"/>
      <c r="K13" s="44"/>
    </row>
    <row r="14" spans="1:12" ht="15" customHeight="1">
      <c r="A14" s="31" t="s">
        <v>61</v>
      </c>
      <c r="B14" s="61" t="s">
        <v>7</v>
      </c>
      <c r="C14" s="61"/>
      <c r="D14" s="30">
        <f>SUM(D15:D21)</f>
        <v>12553344.310000001</v>
      </c>
      <c r="E14" s="30">
        <f>SUM(E15:E21)</f>
        <v>5291526.2</v>
      </c>
      <c r="F14" s="31" t="s">
        <v>61</v>
      </c>
      <c r="G14" s="61" t="s">
        <v>8</v>
      </c>
      <c r="H14" s="61"/>
      <c r="I14" s="30">
        <f>SUM(I15:I23)</f>
        <v>4522013.59</v>
      </c>
      <c r="J14" s="30">
        <f>SUM(J15:J23)</f>
        <v>5806493.2000000002</v>
      </c>
      <c r="K14" s="44"/>
    </row>
    <row r="15" spans="1:12" ht="15" customHeight="1">
      <c r="A15" s="45"/>
      <c r="B15" s="54" t="s">
        <v>63</v>
      </c>
      <c r="C15" s="54"/>
      <c r="D15" s="32">
        <v>0</v>
      </c>
      <c r="E15" s="32">
        <v>0</v>
      </c>
      <c r="F15" s="23"/>
      <c r="G15" s="54" t="s">
        <v>98</v>
      </c>
      <c r="H15" s="54"/>
      <c r="I15" s="32">
        <v>1385657.9</v>
      </c>
      <c r="J15" s="32">
        <v>2875280.95</v>
      </c>
      <c r="K15" s="44"/>
    </row>
    <row r="16" spans="1:12" ht="15" customHeight="1">
      <c r="A16" s="45"/>
      <c r="B16" s="54" t="s">
        <v>64</v>
      </c>
      <c r="C16" s="54"/>
      <c r="D16" s="32">
        <v>12553344.310000001</v>
      </c>
      <c r="E16" s="32">
        <v>5291526.2</v>
      </c>
      <c r="F16" s="23"/>
      <c r="G16" s="54" t="s">
        <v>99</v>
      </c>
      <c r="H16" s="54"/>
      <c r="I16" s="32">
        <v>1555740.45</v>
      </c>
      <c r="J16" s="32">
        <v>1894423.37</v>
      </c>
      <c r="K16" s="44"/>
    </row>
    <row r="17" spans="1:14" ht="15" customHeight="1">
      <c r="A17" s="45"/>
      <c r="B17" s="54" t="s">
        <v>65</v>
      </c>
      <c r="C17" s="54"/>
      <c r="D17" s="32">
        <v>0</v>
      </c>
      <c r="E17" s="32">
        <v>0</v>
      </c>
      <c r="F17" s="23"/>
      <c r="G17" s="54" t="s">
        <v>100</v>
      </c>
      <c r="H17" s="54"/>
      <c r="I17" s="32">
        <v>0</v>
      </c>
      <c r="J17" s="32">
        <v>0</v>
      </c>
      <c r="K17" s="44"/>
    </row>
    <row r="18" spans="1:14" ht="15" customHeight="1">
      <c r="A18" s="45"/>
      <c r="B18" s="54" t="s">
        <v>66</v>
      </c>
      <c r="C18" s="54"/>
      <c r="D18" s="32">
        <v>0</v>
      </c>
      <c r="E18" s="32">
        <v>0</v>
      </c>
      <c r="F18" s="23"/>
      <c r="G18" s="54" t="s">
        <v>101</v>
      </c>
      <c r="H18" s="54"/>
      <c r="I18" s="32">
        <v>0</v>
      </c>
      <c r="J18" s="32">
        <v>0</v>
      </c>
      <c r="K18" s="44"/>
    </row>
    <row r="19" spans="1:14" ht="15" customHeight="1">
      <c r="A19" s="45"/>
      <c r="B19" s="54" t="s">
        <v>67</v>
      </c>
      <c r="C19" s="54"/>
      <c r="D19" s="32">
        <v>0</v>
      </c>
      <c r="E19" s="32">
        <v>0</v>
      </c>
      <c r="F19" s="23"/>
      <c r="G19" s="54" t="s">
        <v>102</v>
      </c>
      <c r="H19" s="54"/>
      <c r="I19" s="32">
        <v>1723927.16</v>
      </c>
      <c r="J19" s="32">
        <v>1634348.92</v>
      </c>
      <c r="K19" s="44"/>
    </row>
    <row r="20" spans="1:14" ht="15" customHeight="1">
      <c r="A20" s="45"/>
      <c r="B20" s="54" t="s">
        <v>68</v>
      </c>
      <c r="C20" s="54"/>
      <c r="D20" s="32">
        <v>0</v>
      </c>
      <c r="E20" s="32">
        <v>0</v>
      </c>
      <c r="F20" s="23"/>
      <c r="G20" s="54" t="s">
        <v>103</v>
      </c>
      <c r="H20" s="54"/>
      <c r="I20" s="32">
        <v>0</v>
      </c>
      <c r="J20" s="32">
        <v>0</v>
      </c>
      <c r="K20" s="44"/>
    </row>
    <row r="21" spans="1:14" ht="15" customHeight="1">
      <c r="A21" s="45"/>
      <c r="B21" s="54" t="s">
        <v>69</v>
      </c>
      <c r="C21" s="54"/>
      <c r="D21" s="32">
        <v>0</v>
      </c>
      <c r="E21" s="32">
        <v>0</v>
      </c>
      <c r="F21" s="23"/>
      <c r="G21" s="54" t="s">
        <v>104</v>
      </c>
      <c r="H21" s="54"/>
      <c r="I21" s="53">
        <v>-103338.64</v>
      </c>
      <c r="J21" s="53">
        <v>-566277.92000000004</v>
      </c>
      <c r="K21" s="44"/>
    </row>
    <row r="22" spans="1:14" s="3" customFormat="1" ht="15" customHeight="1">
      <c r="A22" s="31" t="s">
        <v>62</v>
      </c>
      <c r="B22" s="61" t="s">
        <v>9</v>
      </c>
      <c r="C22" s="61"/>
      <c r="D22" s="30">
        <f>SUM(D23:D29)</f>
        <v>8180990.6699999999</v>
      </c>
      <c r="E22" s="30">
        <f>SUM(E23:E29)</f>
        <v>4456151.75</v>
      </c>
      <c r="F22" s="23"/>
      <c r="G22" s="54" t="s">
        <v>105</v>
      </c>
      <c r="H22" s="54"/>
      <c r="I22" s="32">
        <v>0</v>
      </c>
      <c r="J22" s="32">
        <v>0</v>
      </c>
      <c r="K22" s="44"/>
      <c r="M22" s="2"/>
      <c r="N22" s="2"/>
    </row>
    <row r="23" spans="1:14" s="3" customFormat="1" ht="15" customHeight="1">
      <c r="A23" s="23"/>
      <c r="B23" s="54" t="s">
        <v>70</v>
      </c>
      <c r="C23" s="54"/>
      <c r="D23" s="32">
        <v>0</v>
      </c>
      <c r="E23" s="32">
        <v>0</v>
      </c>
      <c r="F23" s="23"/>
      <c r="G23" s="54" t="s">
        <v>106</v>
      </c>
      <c r="H23" s="54"/>
      <c r="I23" s="53">
        <v>-39973.279999999999</v>
      </c>
      <c r="J23" s="53">
        <v>-31282.12</v>
      </c>
      <c r="K23" s="44"/>
      <c r="M23" s="2"/>
      <c r="N23" s="2"/>
    </row>
    <row r="24" spans="1:14" s="3" customFormat="1" ht="15" customHeight="1">
      <c r="A24" s="23"/>
      <c r="B24" s="54" t="s">
        <v>71</v>
      </c>
      <c r="C24" s="54"/>
      <c r="D24" s="32">
        <v>7108308.8700000001</v>
      </c>
      <c r="E24" s="32">
        <v>4129741.86</v>
      </c>
      <c r="F24" s="31" t="s">
        <v>62</v>
      </c>
      <c r="G24" s="61" t="s">
        <v>10</v>
      </c>
      <c r="H24" s="61"/>
      <c r="I24" s="30">
        <f>SUM(I25:I27)</f>
        <v>0</v>
      </c>
      <c r="J24" s="30">
        <f>SUM(J25:J27)</f>
        <v>0</v>
      </c>
      <c r="K24" s="44"/>
      <c r="M24" s="2"/>
      <c r="N24" s="2"/>
    </row>
    <row r="25" spans="1:14" s="3" customFormat="1" ht="15" customHeight="1">
      <c r="A25" s="23"/>
      <c r="B25" s="54" t="s">
        <v>72</v>
      </c>
      <c r="C25" s="54"/>
      <c r="D25" s="32">
        <v>798176.6</v>
      </c>
      <c r="E25" s="32">
        <v>113525.81</v>
      </c>
      <c r="F25" s="23"/>
      <c r="G25" s="54" t="s">
        <v>108</v>
      </c>
      <c r="H25" s="54"/>
      <c r="I25" s="32">
        <v>0</v>
      </c>
      <c r="J25" s="32">
        <v>0</v>
      </c>
      <c r="K25" s="44"/>
      <c r="M25" s="2"/>
      <c r="N25" s="2"/>
    </row>
    <row r="26" spans="1:14" s="3" customFormat="1" ht="14.25">
      <c r="A26" s="23"/>
      <c r="B26" s="54" t="s">
        <v>73</v>
      </c>
      <c r="C26" s="54"/>
      <c r="D26" s="32">
        <v>0</v>
      </c>
      <c r="E26" s="32">
        <v>0</v>
      </c>
      <c r="F26" s="23"/>
      <c r="G26" s="54" t="s">
        <v>140</v>
      </c>
      <c r="H26" s="54"/>
      <c r="I26" s="32">
        <v>0</v>
      </c>
      <c r="J26" s="32">
        <v>0</v>
      </c>
      <c r="K26" s="44"/>
      <c r="M26" s="2"/>
      <c r="N26" s="2"/>
    </row>
    <row r="27" spans="1:14" s="3" customFormat="1" ht="15" customHeight="1">
      <c r="A27" s="23"/>
      <c r="B27" s="54" t="s">
        <v>74</v>
      </c>
      <c r="C27" s="54"/>
      <c r="D27" s="32">
        <v>52000</v>
      </c>
      <c r="E27" s="32">
        <v>5448.1</v>
      </c>
      <c r="F27" s="23"/>
      <c r="G27" s="54" t="s">
        <v>109</v>
      </c>
      <c r="H27" s="54"/>
      <c r="I27" s="32">
        <v>0</v>
      </c>
      <c r="J27" s="32">
        <v>0</v>
      </c>
      <c r="K27" s="44"/>
      <c r="M27" s="2"/>
      <c r="N27" s="2"/>
    </row>
    <row r="28" spans="1:14" s="3" customFormat="1" ht="15" customHeight="1">
      <c r="A28" s="23"/>
      <c r="B28" s="54" t="s">
        <v>75</v>
      </c>
      <c r="C28" s="54"/>
      <c r="D28" s="32">
        <v>14200</v>
      </c>
      <c r="E28" s="32">
        <v>14200</v>
      </c>
      <c r="F28" s="31" t="s">
        <v>88</v>
      </c>
      <c r="G28" s="61" t="s">
        <v>12</v>
      </c>
      <c r="H28" s="61"/>
      <c r="I28" s="30">
        <f>SUM(I29:I30)</f>
        <v>0</v>
      </c>
      <c r="J28" s="30">
        <f>SUM(J29:J30)</f>
        <v>0</v>
      </c>
      <c r="K28" s="44"/>
      <c r="M28" s="2"/>
      <c r="N28" s="2"/>
    </row>
    <row r="29" spans="1:14" s="3" customFormat="1" ht="15" customHeight="1">
      <c r="A29" s="23"/>
      <c r="B29" s="54" t="s">
        <v>76</v>
      </c>
      <c r="C29" s="54"/>
      <c r="D29" s="32">
        <v>208305.2</v>
      </c>
      <c r="E29" s="32">
        <v>193235.98</v>
      </c>
      <c r="F29" s="23"/>
      <c r="G29" s="54" t="s">
        <v>110</v>
      </c>
      <c r="H29" s="54"/>
      <c r="I29" s="32">
        <v>0</v>
      </c>
      <c r="J29" s="32">
        <v>0</v>
      </c>
      <c r="K29" s="44"/>
      <c r="M29" s="2"/>
      <c r="N29" s="2"/>
    </row>
    <row r="30" spans="1:14" s="3" customFormat="1" ht="15" customHeight="1">
      <c r="A30" s="31" t="s">
        <v>88</v>
      </c>
      <c r="B30" s="61" t="s">
        <v>11</v>
      </c>
      <c r="C30" s="61"/>
      <c r="D30" s="30">
        <f>SUM(D31:D35)</f>
        <v>912544.23</v>
      </c>
      <c r="E30" s="30">
        <f>SUM(E31:E35)</f>
        <v>484965.56</v>
      </c>
      <c r="F30" s="23"/>
      <c r="G30" s="54" t="s">
        <v>111</v>
      </c>
      <c r="H30" s="54"/>
      <c r="I30" s="32">
        <v>0</v>
      </c>
      <c r="J30" s="32">
        <v>0</v>
      </c>
      <c r="K30" s="44"/>
      <c r="M30" s="2"/>
      <c r="N30" s="2"/>
    </row>
    <row r="31" spans="1:14" s="3" customFormat="1" ht="15" customHeight="1">
      <c r="A31" s="23"/>
      <c r="B31" s="54" t="s">
        <v>77</v>
      </c>
      <c r="C31" s="54"/>
      <c r="D31" s="32">
        <v>912544.23</v>
      </c>
      <c r="E31" s="32">
        <v>484965.56</v>
      </c>
      <c r="F31" s="31" t="s">
        <v>87</v>
      </c>
      <c r="G31" s="61" t="s">
        <v>14</v>
      </c>
      <c r="H31" s="61"/>
      <c r="I31" s="30">
        <v>0</v>
      </c>
      <c r="J31" s="30">
        <v>0</v>
      </c>
      <c r="K31" s="44"/>
      <c r="M31" s="2"/>
      <c r="N31" s="2"/>
    </row>
    <row r="32" spans="1:14" s="3" customFormat="1" ht="15" customHeight="1">
      <c r="A32" s="23"/>
      <c r="B32" s="54" t="s">
        <v>78</v>
      </c>
      <c r="C32" s="54"/>
      <c r="D32" s="32">
        <v>0</v>
      </c>
      <c r="E32" s="32">
        <v>0</v>
      </c>
      <c r="F32" s="31" t="s">
        <v>89</v>
      </c>
      <c r="G32" s="61" t="s">
        <v>16</v>
      </c>
      <c r="H32" s="61"/>
      <c r="I32" s="30">
        <f>SUM(I33:I35)</f>
        <v>0</v>
      </c>
      <c r="J32" s="30">
        <f>SUM(J33:J35)</f>
        <v>0</v>
      </c>
      <c r="K32" s="44"/>
      <c r="M32" s="2"/>
      <c r="N32" s="2"/>
    </row>
    <row r="33" spans="1:14" s="3" customFormat="1" ht="15" customHeight="1">
      <c r="A33" s="23"/>
      <c r="B33" s="54" t="s">
        <v>79</v>
      </c>
      <c r="C33" s="54"/>
      <c r="D33" s="32">
        <v>0</v>
      </c>
      <c r="E33" s="32">
        <v>0</v>
      </c>
      <c r="F33" s="23"/>
      <c r="G33" s="54" t="s">
        <v>112</v>
      </c>
      <c r="H33" s="54"/>
      <c r="I33" s="32">
        <v>0</v>
      </c>
      <c r="J33" s="32">
        <v>0</v>
      </c>
      <c r="K33" s="44"/>
      <c r="M33" s="2"/>
      <c r="N33" s="2"/>
    </row>
    <row r="34" spans="1:14" s="3" customFormat="1" ht="15" customHeight="1">
      <c r="A34" s="23"/>
      <c r="B34" s="54" t="s">
        <v>80</v>
      </c>
      <c r="C34" s="54"/>
      <c r="D34" s="32">
        <v>0</v>
      </c>
      <c r="E34" s="32">
        <v>0</v>
      </c>
      <c r="F34" s="23"/>
      <c r="G34" s="54" t="s">
        <v>113</v>
      </c>
      <c r="H34" s="54"/>
      <c r="I34" s="32">
        <v>0</v>
      </c>
      <c r="J34" s="32">
        <v>0</v>
      </c>
      <c r="K34" s="44"/>
      <c r="M34" s="2"/>
      <c r="N34" s="2"/>
    </row>
    <row r="35" spans="1:14" s="3" customFormat="1" ht="15" customHeight="1">
      <c r="A35" s="23"/>
      <c r="B35" s="54" t="s">
        <v>81</v>
      </c>
      <c r="C35" s="54"/>
      <c r="D35" s="32">
        <v>0</v>
      </c>
      <c r="E35" s="32">
        <v>0</v>
      </c>
      <c r="F35" s="23"/>
      <c r="G35" s="54" t="s">
        <v>114</v>
      </c>
      <c r="H35" s="54"/>
      <c r="I35" s="32">
        <v>0</v>
      </c>
      <c r="J35" s="32">
        <v>0</v>
      </c>
      <c r="K35" s="44"/>
      <c r="M35" s="2"/>
      <c r="N35" s="2"/>
    </row>
    <row r="36" spans="1:14" s="3" customFormat="1" ht="15" customHeight="1">
      <c r="A36" s="31" t="s">
        <v>87</v>
      </c>
      <c r="B36" s="61" t="s">
        <v>13</v>
      </c>
      <c r="C36" s="61"/>
      <c r="D36" s="30">
        <f>SUM(D37:D41)</f>
        <v>0</v>
      </c>
      <c r="E36" s="30">
        <f>SUM(E37:E41)</f>
        <v>0</v>
      </c>
      <c r="F36" s="31" t="s">
        <v>90</v>
      </c>
      <c r="G36" s="61" t="s">
        <v>18</v>
      </c>
      <c r="H36" s="61"/>
      <c r="I36" s="30">
        <f>SUM(I37:I42)</f>
        <v>0</v>
      </c>
      <c r="J36" s="30">
        <f>SUM(J37:J42)</f>
        <v>0</v>
      </c>
      <c r="K36" s="44"/>
      <c r="M36" s="2"/>
      <c r="N36" s="2"/>
    </row>
    <row r="37" spans="1:14" s="3" customFormat="1" ht="15" customHeight="1">
      <c r="A37" s="23"/>
      <c r="B37" s="54" t="s">
        <v>82</v>
      </c>
      <c r="C37" s="54"/>
      <c r="D37" s="32">
        <v>0</v>
      </c>
      <c r="E37" s="32">
        <v>0</v>
      </c>
      <c r="F37" s="23"/>
      <c r="G37" s="54" t="s">
        <v>115</v>
      </c>
      <c r="H37" s="54"/>
      <c r="I37" s="32">
        <v>0</v>
      </c>
      <c r="J37" s="32">
        <v>0</v>
      </c>
      <c r="K37" s="44"/>
      <c r="M37" s="2"/>
      <c r="N37" s="2"/>
    </row>
    <row r="38" spans="1:14" s="3" customFormat="1" ht="15" customHeight="1">
      <c r="A38" s="23"/>
      <c r="B38" s="54" t="s">
        <v>83</v>
      </c>
      <c r="C38" s="54"/>
      <c r="D38" s="32">
        <v>0</v>
      </c>
      <c r="E38" s="32">
        <v>0</v>
      </c>
      <c r="F38" s="23"/>
      <c r="G38" s="54" t="s">
        <v>116</v>
      </c>
      <c r="H38" s="54"/>
      <c r="I38" s="32">
        <v>0</v>
      </c>
      <c r="J38" s="32">
        <v>0</v>
      </c>
      <c r="K38" s="44"/>
      <c r="M38" s="2"/>
      <c r="N38" s="2"/>
    </row>
    <row r="39" spans="1:14" s="3" customFormat="1" ht="15" customHeight="1">
      <c r="A39" s="23"/>
      <c r="B39" s="54" t="s">
        <v>84</v>
      </c>
      <c r="C39" s="54"/>
      <c r="D39" s="32">
        <v>0</v>
      </c>
      <c r="E39" s="32">
        <v>0</v>
      </c>
      <c r="F39" s="23"/>
      <c r="G39" s="54" t="s">
        <v>117</v>
      </c>
      <c r="H39" s="54"/>
      <c r="I39" s="32">
        <v>0</v>
      </c>
      <c r="J39" s="32">
        <v>0</v>
      </c>
      <c r="K39" s="44"/>
      <c r="M39" s="2"/>
      <c r="N39" s="2"/>
    </row>
    <row r="40" spans="1:14" s="3" customFormat="1" ht="15" customHeight="1">
      <c r="A40" s="23"/>
      <c r="B40" s="54" t="s">
        <v>85</v>
      </c>
      <c r="C40" s="54"/>
      <c r="D40" s="32">
        <v>0</v>
      </c>
      <c r="E40" s="32">
        <v>0</v>
      </c>
      <c r="F40" s="23"/>
      <c r="G40" s="54" t="s">
        <v>118</v>
      </c>
      <c r="H40" s="54"/>
      <c r="I40" s="32">
        <v>0</v>
      </c>
      <c r="J40" s="32">
        <v>0</v>
      </c>
      <c r="K40" s="44"/>
      <c r="M40" s="2"/>
      <c r="N40" s="2"/>
    </row>
    <row r="41" spans="1:14" s="3" customFormat="1" ht="15" customHeight="1">
      <c r="A41" s="23"/>
      <c r="B41" s="54" t="s">
        <v>86</v>
      </c>
      <c r="C41" s="54"/>
      <c r="D41" s="32">
        <v>0</v>
      </c>
      <c r="E41" s="32">
        <v>0</v>
      </c>
      <c r="F41" s="23"/>
      <c r="G41" s="54" t="s">
        <v>119</v>
      </c>
      <c r="H41" s="54"/>
      <c r="I41" s="32">
        <v>0</v>
      </c>
      <c r="J41" s="32">
        <v>0</v>
      </c>
      <c r="K41" s="44"/>
      <c r="M41" s="2"/>
      <c r="N41" s="2"/>
    </row>
    <row r="42" spans="1:14" s="3" customFormat="1" ht="15" customHeight="1">
      <c r="A42" s="31" t="s">
        <v>89</v>
      </c>
      <c r="B42" s="61" t="s">
        <v>15</v>
      </c>
      <c r="C42" s="61"/>
      <c r="D42" s="30">
        <v>0</v>
      </c>
      <c r="E42" s="30">
        <v>0</v>
      </c>
      <c r="F42" s="23"/>
      <c r="G42" s="54" t="s">
        <v>120</v>
      </c>
      <c r="H42" s="54"/>
      <c r="I42" s="32">
        <v>0</v>
      </c>
      <c r="J42" s="32">
        <v>0</v>
      </c>
      <c r="K42" s="44"/>
      <c r="M42" s="2"/>
      <c r="N42" s="2"/>
    </row>
    <row r="43" spans="1:14" s="3" customFormat="1" ht="15.95" customHeight="1">
      <c r="A43" s="31" t="s">
        <v>90</v>
      </c>
      <c r="B43" s="61" t="s">
        <v>17</v>
      </c>
      <c r="C43" s="61"/>
      <c r="D43" s="30">
        <f>SUM(D44:D45)</f>
        <v>0</v>
      </c>
      <c r="E43" s="30">
        <f>SUM(E44:E45)</f>
        <v>0</v>
      </c>
      <c r="F43" s="31" t="s">
        <v>91</v>
      </c>
      <c r="G43" s="61" t="s">
        <v>20</v>
      </c>
      <c r="H43" s="61"/>
      <c r="I43" s="30">
        <f>SUM(I44:I46)</f>
        <v>1586189.71</v>
      </c>
      <c r="J43" s="30">
        <f>SUM(J44:J46)</f>
        <v>1684236.6</v>
      </c>
      <c r="K43" s="44"/>
      <c r="M43" s="2"/>
      <c r="N43" s="2"/>
    </row>
    <row r="44" spans="1:14" s="3" customFormat="1" ht="15" customHeight="1">
      <c r="A44" s="23"/>
      <c r="B44" s="54" t="s">
        <v>92</v>
      </c>
      <c r="C44" s="54"/>
      <c r="D44" s="32">
        <v>0</v>
      </c>
      <c r="E44" s="32">
        <v>0</v>
      </c>
      <c r="F44" s="23"/>
      <c r="G44" s="54" t="s">
        <v>121</v>
      </c>
      <c r="H44" s="54"/>
      <c r="I44" s="32">
        <v>0</v>
      </c>
      <c r="J44" s="32">
        <v>0</v>
      </c>
      <c r="K44" s="44"/>
      <c r="M44" s="2"/>
      <c r="N44" s="2"/>
    </row>
    <row r="45" spans="1:14" s="3" customFormat="1" ht="15" customHeight="1">
      <c r="A45" s="23"/>
      <c r="B45" s="54" t="s">
        <v>93</v>
      </c>
      <c r="C45" s="54"/>
      <c r="D45" s="32">
        <v>0</v>
      </c>
      <c r="E45" s="32">
        <v>0</v>
      </c>
      <c r="F45" s="23"/>
      <c r="G45" s="54" t="s">
        <v>122</v>
      </c>
      <c r="H45" s="54"/>
      <c r="I45" s="32">
        <v>0</v>
      </c>
      <c r="J45" s="32">
        <v>0</v>
      </c>
      <c r="K45" s="44"/>
      <c r="M45" s="2"/>
      <c r="N45" s="2"/>
    </row>
    <row r="46" spans="1:14" s="3" customFormat="1" ht="15" customHeight="1">
      <c r="A46" s="31" t="s">
        <v>91</v>
      </c>
      <c r="B46" s="61" t="s">
        <v>19</v>
      </c>
      <c r="C46" s="61"/>
      <c r="D46" s="30">
        <v>0</v>
      </c>
      <c r="E46" s="30">
        <f>SUM(E47:E50)</f>
        <v>0</v>
      </c>
      <c r="F46" s="23"/>
      <c r="G46" s="54" t="s">
        <v>123</v>
      </c>
      <c r="H46" s="54"/>
      <c r="I46" s="32">
        <v>1586189.71</v>
      </c>
      <c r="J46" s="32">
        <v>1684236.6</v>
      </c>
      <c r="K46" s="44"/>
      <c r="M46" s="2"/>
      <c r="N46" s="2"/>
    </row>
    <row r="47" spans="1:14" s="3" customFormat="1" ht="15" customHeight="1">
      <c r="A47" s="23"/>
      <c r="B47" s="54" t="s">
        <v>94</v>
      </c>
      <c r="C47" s="54"/>
      <c r="D47" s="32">
        <f>SUM(D48:D50)</f>
        <v>0</v>
      </c>
      <c r="E47" s="32">
        <v>0</v>
      </c>
      <c r="F47" s="31" t="s">
        <v>107</v>
      </c>
      <c r="G47" s="61" t="s">
        <v>21</v>
      </c>
      <c r="H47" s="61"/>
      <c r="I47" s="30">
        <f>SUM(I48:I50)</f>
        <v>72341.59</v>
      </c>
      <c r="J47" s="30">
        <f>SUM(J48:J50)</f>
        <v>72309.789999999994</v>
      </c>
      <c r="K47" s="44"/>
      <c r="M47" s="2"/>
      <c r="N47" s="2"/>
    </row>
    <row r="48" spans="1:14" s="3" customFormat="1" ht="15" customHeight="1">
      <c r="A48" s="23"/>
      <c r="B48" s="54" t="s">
        <v>95</v>
      </c>
      <c r="C48" s="54"/>
      <c r="D48" s="32">
        <v>0</v>
      </c>
      <c r="E48" s="32">
        <v>0</v>
      </c>
      <c r="F48" s="23"/>
      <c r="G48" s="54" t="s">
        <v>124</v>
      </c>
      <c r="H48" s="54"/>
      <c r="I48" s="32">
        <v>61949.21</v>
      </c>
      <c r="J48" s="32">
        <v>61949.21</v>
      </c>
      <c r="K48" s="44"/>
      <c r="M48" s="2"/>
      <c r="N48" s="2"/>
    </row>
    <row r="49" spans="1:14" s="3" customFormat="1" ht="15" customHeight="1">
      <c r="A49" s="23"/>
      <c r="B49" s="54" t="s">
        <v>96</v>
      </c>
      <c r="C49" s="54"/>
      <c r="D49" s="32">
        <v>0</v>
      </c>
      <c r="E49" s="32">
        <v>0</v>
      </c>
      <c r="F49" s="23"/>
      <c r="G49" s="54" t="s">
        <v>125</v>
      </c>
      <c r="H49" s="54"/>
      <c r="I49" s="32">
        <v>0</v>
      </c>
      <c r="J49" s="32">
        <v>0</v>
      </c>
      <c r="K49" s="44"/>
      <c r="M49" s="2"/>
      <c r="N49" s="2"/>
    </row>
    <row r="50" spans="1:14" s="3" customFormat="1" ht="15" customHeight="1">
      <c r="A50" s="23"/>
      <c r="B50" s="54" t="s">
        <v>97</v>
      </c>
      <c r="C50" s="54"/>
      <c r="D50" s="32">
        <v>0</v>
      </c>
      <c r="E50" s="32">
        <v>0</v>
      </c>
      <c r="F50" s="23"/>
      <c r="G50" s="54" t="s">
        <v>126</v>
      </c>
      <c r="H50" s="54"/>
      <c r="I50" s="32">
        <v>10392.379999999999</v>
      </c>
      <c r="J50" s="32">
        <v>10360.58</v>
      </c>
      <c r="K50" s="44"/>
      <c r="M50" s="2"/>
      <c r="N50" s="2"/>
    </row>
    <row r="51" spans="1:14" s="3" customFormat="1" ht="8.1" customHeight="1">
      <c r="A51" s="1"/>
      <c r="B51" s="34"/>
      <c r="C51" s="35"/>
      <c r="D51" s="36"/>
      <c r="E51" s="36"/>
      <c r="F51" s="31"/>
      <c r="G51" s="25"/>
      <c r="H51" s="24"/>
      <c r="I51" s="37"/>
      <c r="J51" s="37"/>
      <c r="K51" s="44"/>
      <c r="M51" s="2"/>
      <c r="N51" s="2"/>
    </row>
    <row r="52" spans="1:14" s="3" customFormat="1" ht="15" customHeight="1">
      <c r="A52" s="31" t="s">
        <v>127</v>
      </c>
      <c r="B52" s="57" t="s">
        <v>22</v>
      </c>
      <c r="C52" s="57"/>
      <c r="D52" s="38">
        <f>SUM(D14,D22,D30,D36,D42,D43,D46)</f>
        <v>21646879.210000001</v>
      </c>
      <c r="E52" s="38">
        <f>SUM(E14,E22,E30,E36,E42,E43,E46)</f>
        <v>10232643.51</v>
      </c>
      <c r="F52" s="31" t="s">
        <v>128</v>
      </c>
      <c r="G52" s="57" t="s">
        <v>23</v>
      </c>
      <c r="H52" s="57"/>
      <c r="I52" s="38">
        <f>SUM(I14,I24,I28,I31,I32,I36,I43,I47)</f>
        <v>6180544.8899999997</v>
      </c>
      <c r="J52" s="38">
        <f>SUM(J14,J24,J28,J31,J32,J36,J43,J47)</f>
        <v>7563039.5900000008</v>
      </c>
      <c r="K52" s="44"/>
      <c r="M52" s="2"/>
      <c r="N52" s="2"/>
    </row>
    <row r="53" spans="1:14" s="3" customFormat="1" ht="8.1" customHeight="1">
      <c r="A53" s="46"/>
      <c r="B53" s="25"/>
      <c r="C53" s="39"/>
      <c r="D53" s="37"/>
      <c r="E53" s="37"/>
      <c r="F53" s="23"/>
      <c r="G53" s="40"/>
      <c r="H53" s="35"/>
      <c r="I53" s="36"/>
      <c r="J53" s="36"/>
      <c r="K53" s="44"/>
      <c r="M53" s="2"/>
      <c r="N53" s="2"/>
    </row>
    <row r="54" spans="1:14" ht="15" customHeight="1">
      <c r="A54" s="47"/>
      <c r="B54" s="57" t="s">
        <v>24</v>
      </c>
      <c r="C54" s="57"/>
      <c r="D54" s="26"/>
      <c r="E54" s="26"/>
      <c r="F54" s="23"/>
      <c r="G54" s="57" t="s">
        <v>25</v>
      </c>
      <c r="H54" s="57"/>
      <c r="I54" s="26"/>
      <c r="J54" s="26"/>
      <c r="K54" s="44"/>
    </row>
    <row r="55" spans="1:14" ht="15" customHeight="1">
      <c r="A55" s="23" t="s">
        <v>61</v>
      </c>
      <c r="B55" s="60" t="s">
        <v>26</v>
      </c>
      <c r="C55" s="60"/>
      <c r="D55" s="33">
        <v>0</v>
      </c>
      <c r="E55" s="33">
        <v>0</v>
      </c>
      <c r="F55" s="23" t="s">
        <v>61</v>
      </c>
      <c r="G55" s="60" t="s">
        <v>27</v>
      </c>
      <c r="H55" s="60"/>
      <c r="I55" s="33">
        <v>0</v>
      </c>
      <c r="J55" s="33">
        <v>0</v>
      </c>
      <c r="K55" s="44"/>
      <c r="N55" s="7"/>
    </row>
    <row r="56" spans="1:14" ht="15" customHeight="1">
      <c r="A56" s="23" t="s">
        <v>62</v>
      </c>
      <c r="B56" s="60" t="s">
        <v>28</v>
      </c>
      <c r="C56" s="60"/>
      <c r="D56" s="33">
        <v>137880.06</v>
      </c>
      <c r="E56" s="33">
        <v>137880.06</v>
      </c>
      <c r="F56" s="23" t="s">
        <v>62</v>
      </c>
      <c r="G56" s="60" t="s">
        <v>29</v>
      </c>
      <c r="H56" s="60"/>
      <c r="I56" s="33">
        <v>0</v>
      </c>
      <c r="J56" s="33">
        <v>0</v>
      </c>
      <c r="K56" s="44"/>
    </row>
    <row r="57" spans="1:14" ht="15" customHeight="1">
      <c r="A57" s="23" t="s">
        <v>88</v>
      </c>
      <c r="B57" s="60" t="s">
        <v>30</v>
      </c>
      <c r="C57" s="60"/>
      <c r="D57" s="33">
        <v>208282871.03999999</v>
      </c>
      <c r="E57" s="33">
        <v>208282871.03999999</v>
      </c>
      <c r="F57" s="23" t="s">
        <v>88</v>
      </c>
      <c r="G57" s="60" t="s">
        <v>31</v>
      </c>
      <c r="H57" s="60"/>
      <c r="I57" s="33">
        <v>0</v>
      </c>
      <c r="J57" s="33">
        <v>0</v>
      </c>
      <c r="K57" s="44"/>
    </row>
    <row r="58" spans="1:14" ht="15" customHeight="1">
      <c r="A58" s="23" t="s">
        <v>87</v>
      </c>
      <c r="B58" s="60" t="s">
        <v>32</v>
      </c>
      <c r="C58" s="60"/>
      <c r="D58" s="33">
        <v>16744538.01</v>
      </c>
      <c r="E58" s="33">
        <v>16744538.039999999</v>
      </c>
      <c r="F58" s="23" t="s">
        <v>87</v>
      </c>
      <c r="G58" s="60" t="s">
        <v>33</v>
      </c>
      <c r="H58" s="60"/>
      <c r="I58" s="33">
        <v>0</v>
      </c>
      <c r="J58" s="33">
        <v>0</v>
      </c>
      <c r="K58" s="44"/>
    </row>
    <row r="59" spans="1:14" ht="15" customHeight="1">
      <c r="A59" s="23" t="s">
        <v>89</v>
      </c>
      <c r="B59" s="60" t="s">
        <v>34</v>
      </c>
      <c r="C59" s="60"/>
      <c r="D59" s="33">
        <v>4234708.76</v>
      </c>
      <c r="E59" s="33">
        <v>4234708.76</v>
      </c>
      <c r="F59" s="23" t="s">
        <v>89</v>
      </c>
      <c r="G59" s="60" t="s">
        <v>35</v>
      </c>
      <c r="H59" s="60"/>
      <c r="I59" s="33">
        <v>0</v>
      </c>
      <c r="J59" s="33">
        <v>0</v>
      </c>
      <c r="K59" s="44"/>
    </row>
    <row r="60" spans="1:14" ht="15" customHeight="1">
      <c r="A60" s="23" t="s">
        <v>90</v>
      </c>
      <c r="B60" s="60" t="s">
        <v>36</v>
      </c>
      <c r="C60" s="60"/>
      <c r="D60" s="52">
        <v>-17783107.780000001</v>
      </c>
      <c r="E60" s="52">
        <v>-17043331.260000002</v>
      </c>
      <c r="F60" s="23" t="s">
        <v>90</v>
      </c>
      <c r="G60" s="60" t="s">
        <v>37</v>
      </c>
      <c r="H60" s="60"/>
      <c r="I60" s="33">
        <v>0</v>
      </c>
      <c r="J60" s="33">
        <v>0</v>
      </c>
      <c r="K60" s="44"/>
    </row>
    <row r="61" spans="1:14" ht="15" customHeight="1">
      <c r="A61" s="23" t="s">
        <v>91</v>
      </c>
      <c r="B61" s="60" t="s">
        <v>38</v>
      </c>
      <c r="C61" s="60"/>
      <c r="D61" s="33">
        <v>0</v>
      </c>
      <c r="E61" s="33">
        <v>0</v>
      </c>
      <c r="F61" s="23"/>
      <c r="G61" s="34"/>
      <c r="H61" s="35"/>
      <c r="I61" s="36"/>
      <c r="J61" s="36"/>
      <c r="K61" s="44"/>
    </row>
    <row r="62" spans="1:14" ht="15" customHeight="1">
      <c r="A62" s="23" t="s">
        <v>107</v>
      </c>
      <c r="B62" s="60" t="s">
        <v>39</v>
      </c>
      <c r="C62" s="60"/>
      <c r="D62" s="33">
        <v>0</v>
      </c>
      <c r="E62" s="33">
        <v>0</v>
      </c>
      <c r="F62" s="31" t="s">
        <v>132</v>
      </c>
      <c r="G62" s="57" t="s">
        <v>40</v>
      </c>
      <c r="H62" s="57"/>
      <c r="I62" s="38">
        <f>SUM(I55:I61)</f>
        <v>0</v>
      </c>
      <c r="J62" s="38">
        <f>SUM(J55:J61)</f>
        <v>0</v>
      </c>
      <c r="K62" s="44"/>
    </row>
    <row r="63" spans="1:14" ht="15" customHeight="1">
      <c r="A63" s="23" t="s">
        <v>129</v>
      </c>
      <c r="B63" s="60" t="s">
        <v>41</v>
      </c>
      <c r="C63" s="60"/>
      <c r="D63" s="33">
        <v>0</v>
      </c>
      <c r="E63" s="33">
        <v>0</v>
      </c>
      <c r="F63" s="23"/>
      <c r="G63" s="25"/>
      <c r="H63" s="39"/>
      <c r="I63" s="37"/>
      <c r="J63" s="37"/>
      <c r="K63" s="44"/>
    </row>
    <row r="64" spans="1:14" ht="15" customHeight="1">
      <c r="A64" s="1"/>
      <c r="B64" s="34"/>
      <c r="C64" s="35"/>
      <c r="D64" s="36"/>
      <c r="E64" s="36"/>
      <c r="F64" s="31" t="s">
        <v>133</v>
      </c>
      <c r="G64" s="57" t="s">
        <v>42</v>
      </c>
      <c r="H64" s="57"/>
      <c r="I64" s="38">
        <f>SUM(I52,I62)</f>
        <v>6180544.8899999997</v>
      </c>
      <c r="J64" s="38">
        <f>SUM(J52,J62)</f>
        <v>7563039.5900000008</v>
      </c>
      <c r="K64" s="44"/>
    </row>
    <row r="65" spans="1:14" ht="15" customHeight="1">
      <c r="A65" s="31" t="s">
        <v>130</v>
      </c>
      <c r="B65" s="57" t="s">
        <v>43</v>
      </c>
      <c r="C65" s="57"/>
      <c r="D65" s="38">
        <f>SUM(D55:D64)</f>
        <v>211616890.08999997</v>
      </c>
      <c r="E65" s="38">
        <f>SUM(E55:E64)</f>
        <v>212356666.63999999</v>
      </c>
      <c r="F65" s="31"/>
      <c r="G65" s="25"/>
      <c r="H65" s="41"/>
      <c r="I65" s="37"/>
      <c r="J65" s="37"/>
      <c r="K65" s="44"/>
    </row>
    <row r="66" spans="1:14" ht="15" customHeight="1">
      <c r="A66" s="1"/>
      <c r="B66" s="34"/>
      <c r="C66" s="25"/>
      <c r="D66" s="36"/>
      <c r="E66" s="36"/>
      <c r="F66" s="23"/>
      <c r="G66" s="61" t="s">
        <v>44</v>
      </c>
      <c r="H66" s="61"/>
      <c r="I66" s="36"/>
      <c r="J66" s="36"/>
      <c r="K66" s="44"/>
    </row>
    <row r="67" spans="1:14" ht="15" customHeight="1">
      <c r="A67" s="31" t="s">
        <v>131</v>
      </c>
      <c r="B67" s="57" t="s">
        <v>45</v>
      </c>
      <c r="C67" s="57"/>
      <c r="D67" s="38">
        <f>SUM(D52,D65)</f>
        <v>233263769.29999998</v>
      </c>
      <c r="E67" s="38">
        <f>SUM(E52,E65)</f>
        <v>222589310.14999998</v>
      </c>
      <c r="F67" s="23"/>
      <c r="G67" s="25"/>
      <c r="H67" s="41"/>
      <c r="I67" s="36"/>
      <c r="J67" s="36"/>
      <c r="K67" s="44"/>
    </row>
    <row r="68" spans="1:14" ht="15" customHeight="1">
      <c r="A68" s="1"/>
      <c r="B68" s="34"/>
      <c r="C68" s="34"/>
      <c r="D68" s="36"/>
      <c r="E68" s="36"/>
      <c r="F68" s="31" t="s">
        <v>134</v>
      </c>
      <c r="G68" s="57" t="s">
        <v>46</v>
      </c>
      <c r="H68" s="57"/>
      <c r="I68" s="38">
        <f>SUM(I70:I72)</f>
        <v>122724162</v>
      </c>
      <c r="J68" s="38">
        <f>SUM(J70:J72)</f>
        <v>122724162</v>
      </c>
      <c r="K68" s="44"/>
    </row>
    <row r="69" spans="1:14" s="4" customFormat="1" ht="8.1" customHeight="1">
      <c r="A69" s="1"/>
      <c r="B69" s="34"/>
      <c r="C69" s="34"/>
      <c r="D69" s="36"/>
      <c r="E69" s="36"/>
      <c r="F69" s="23"/>
      <c r="G69" s="34"/>
      <c r="H69" s="22"/>
      <c r="I69" s="36"/>
      <c r="J69" s="36"/>
      <c r="K69" s="44"/>
      <c r="L69" s="3"/>
      <c r="M69" s="2"/>
      <c r="N69" s="2"/>
    </row>
    <row r="70" spans="1:14" s="4" customFormat="1" ht="15" customHeight="1">
      <c r="A70" s="1"/>
      <c r="B70" s="34"/>
      <c r="C70" s="34"/>
      <c r="D70" s="36"/>
      <c r="E70" s="36"/>
      <c r="F70" s="23" t="s">
        <v>61</v>
      </c>
      <c r="G70" s="60" t="s">
        <v>47</v>
      </c>
      <c r="H70" s="60"/>
      <c r="I70" s="33">
        <v>0</v>
      </c>
      <c r="J70" s="33">
        <v>0</v>
      </c>
      <c r="K70" s="44"/>
      <c r="L70" s="3"/>
      <c r="M70" s="2"/>
      <c r="N70" s="2"/>
    </row>
    <row r="71" spans="1:14" s="4" customFormat="1" ht="15" customHeight="1">
      <c r="A71" s="1"/>
      <c r="B71" s="34"/>
      <c r="C71" s="62"/>
      <c r="D71" s="62"/>
      <c r="E71" s="36"/>
      <c r="F71" s="23" t="s">
        <v>62</v>
      </c>
      <c r="G71" s="60" t="s">
        <v>48</v>
      </c>
      <c r="H71" s="60"/>
      <c r="I71" s="33">
        <v>122724162</v>
      </c>
      <c r="J71" s="33">
        <v>122724162</v>
      </c>
      <c r="K71" s="44"/>
      <c r="L71" s="3"/>
      <c r="M71" s="2"/>
      <c r="N71" s="2"/>
    </row>
    <row r="72" spans="1:14" s="4" customFormat="1" ht="15" customHeight="1">
      <c r="A72" s="1"/>
      <c r="B72" s="34"/>
      <c r="C72" s="62"/>
      <c r="D72" s="62"/>
      <c r="E72" s="36"/>
      <c r="F72" s="23" t="s">
        <v>88</v>
      </c>
      <c r="G72" s="60" t="s">
        <v>49</v>
      </c>
      <c r="H72" s="60"/>
      <c r="I72" s="33">
        <v>0</v>
      </c>
      <c r="J72" s="33">
        <v>0</v>
      </c>
      <c r="K72" s="44"/>
      <c r="L72" s="3"/>
      <c r="M72" s="2"/>
      <c r="N72" s="2"/>
    </row>
    <row r="73" spans="1:14" s="4" customFormat="1" ht="8.1" customHeight="1">
      <c r="A73" s="1"/>
      <c r="B73" s="34"/>
      <c r="C73" s="62"/>
      <c r="D73" s="62"/>
      <c r="E73" s="36"/>
      <c r="F73" s="23"/>
      <c r="G73" s="34"/>
      <c r="H73" s="22"/>
      <c r="I73" s="36"/>
      <c r="J73" s="36"/>
      <c r="K73" s="44"/>
      <c r="L73" s="3"/>
      <c r="M73" s="2"/>
      <c r="N73" s="2"/>
    </row>
    <row r="74" spans="1:14" s="4" customFormat="1" ht="20.100000000000001" customHeight="1">
      <c r="A74" s="1"/>
      <c r="B74" s="34"/>
      <c r="C74" s="62"/>
      <c r="D74" s="62"/>
      <c r="E74" s="36"/>
      <c r="F74" s="31" t="s">
        <v>135</v>
      </c>
      <c r="G74" s="57" t="s">
        <v>50</v>
      </c>
      <c r="H74" s="57"/>
      <c r="I74" s="38">
        <f>SUM(I76:I80)</f>
        <v>104359062.22</v>
      </c>
      <c r="J74" s="38">
        <f>SUM(J76:J80)</f>
        <v>92302108.329999983</v>
      </c>
      <c r="K74" s="44"/>
      <c r="L74" s="3"/>
      <c r="M74" s="2"/>
      <c r="N74" s="2"/>
    </row>
    <row r="75" spans="1:14" ht="8.1" customHeight="1">
      <c r="A75" s="1"/>
      <c r="B75" s="34"/>
      <c r="C75" s="62"/>
      <c r="D75" s="62"/>
      <c r="E75" s="36"/>
      <c r="F75" s="23"/>
      <c r="G75" s="25"/>
      <c r="H75" s="22"/>
      <c r="I75" s="42"/>
      <c r="J75" s="42"/>
      <c r="K75" s="44"/>
    </row>
    <row r="76" spans="1:14" ht="14.25">
      <c r="A76" s="1"/>
      <c r="B76" s="34"/>
      <c r="C76" s="62"/>
      <c r="D76" s="62"/>
      <c r="E76" s="36"/>
      <c r="F76" s="23" t="s">
        <v>61</v>
      </c>
      <c r="G76" s="60" t="s">
        <v>51</v>
      </c>
      <c r="H76" s="60"/>
      <c r="I76" s="33">
        <v>12056320.970000001</v>
      </c>
      <c r="J76" s="33">
        <v>939275.46</v>
      </c>
      <c r="K76" s="44"/>
    </row>
    <row r="77" spans="1:14" ht="14.25">
      <c r="A77" s="1"/>
      <c r="B77" s="34"/>
      <c r="C77" s="62"/>
      <c r="D77" s="62"/>
      <c r="E77" s="36"/>
      <c r="F77" s="23" t="s">
        <v>62</v>
      </c>
      <c r="G77" s="60" t="s">
        <v>52</v>
      </c>
      <c r="H77" s="60"/>
      <c r="I77" s="33">
        <v>91677046.400000006</v>
      </c>
      <c r="J77" s="33">
        <v>90737138.019999996</v>
      </c>
      <c r="K77" s="44"/>
    </row>
    <row r="78" spans="1:14" s="4" customFormat="1" ht="14.25">
      <c r="A78" s="1"/>
      <c r="B78" s="34"/>
      <c r="C78" s="62"/>
      <c r="D78" s="62"/>
      <c r="E78" s="36"/>
      <c r="F78" s="23" t="s">
        <v>88</v>
      </c>
      <c r="G78" s="60" t="s">
        <v>53</v>
      </c>
      <c r="H78" s="60"/>
      <c r="I78" s="33">
        <v>0</v>
      </c>
      <c r="J78" s="33">
        <v>0</v>
      </c>
      <c r="K78" s="44"/>
      <c r="L78" s="3"/>
      <c r="M78" s="2"/>
      <c r="N78" s="2"/>
    </row>
    <row r="79" spans="1:14" s="4" customFormat="1" ht="14.25">
      <c r="A79" s="1"/>
      <c r="B79" s="34"/>
      <c r="C79" s="34"/>
      <c r="D79" s="36"/>
      <c r="E79" s="36"/>
      <c r="F79" s="23" t="s">
        <v>87</v>
      </c>
      <c r="G79" s="60" t="s">
        <v>54</v>
      </c>
      <c r="H79" s="60"/>
      <c r="I79" s="33">
        <v>0</v>
      </c>
      <c r="J79" s="33">
        <v>0</v>
      </c>
      <c r="K79" s="44"/>
      <c r="L79" s="3"/>
      <c r="M79" s="2"/>
      <c r="N79" s="2"/>
    </row>
    <row r="80" spans="1:14" s="4" customFormat="1" ht="14.25">
      <c r="A80" s="1"/>
      <c r="B80" s="34"/>
      <c r="C80" s="34"/>
      <c r="D80" s="36"/>
      <c r="E80" s="36"/>
      <c r="F80" s="23" t="s">
        <v>89</v>
      </c>
      <c r="G80" s="60" t="s">
        <v>55</v>
      </c>
      <c r="H80" s="60"/>
      <c r="I80" s="33">
        <v>625694.85</v>
      </c>
      <c r="J80" s="33">
        <v>625694.85</v>
      </c>
      <c r="K80" s="44"/>
      <c r="L80" s="3"/>
      <c r="M80" s="2"/>
      <c r="N80" s="2"/>
    </row>
    <row r="81" spans="1:14" s="4" customFormat="1" ht="8.1" customHeight="1">
      <c r="A81" s="1"/>
      <c r="B81" s="34"/>
      <c r="C81" s="34"/>
      <c r="D81" s="36"/>
      <c r="E81" s="36"/>
      <c r="F81" s="23"/>
      <c r="G81" s="34"/>
      <c r="H81" s="22"/>
      <c r="I81" s="36"/>
      <c r="J81" s="36"/>
      <c r="K81" s="44"/>
      <c r="L81" s="3"/>
      <c r="M81" s="2"/>
      <c r="N81" s="2"/>
    </row>
    <row r="82" spans="1:14" ht="15">
      <c r="A82" s="1"/>
      <c r="B82" s="34"/>
      <c r="C82" s="34"/>
      <c r="D82" s="36"/>
      <c r="E82" s="36"/>
      <c r="F82" s="31" t="s">
        <v>136</v>
      </c>
      <c r="G82" s="57" t="s">
        <v>56</v>
      </c>
      <c r="H82" s="57"/>
      <c r="I82" s="38">
        <f>SUM(I84:I85)</f>
        <v>0</v>
      </c>
      <c r="J82" s="38">
        <f>SUM(J84:J85)</f>
        <v>0</v>
      </c>
      <c r="K82" s="44"/>
    </row>
    <row r="83" spans="1:14" ht="8.1" customHeight="1">
      <c r="A83" s="1"/>
      <c r="B83" s="34"/>
      <c r="C83" s="34"/>
      <c r="D83" s="36"/>
      <c r="E83" s="36"/>
      <c r="F83" s="23"/>
      <c r="G83" s="34"/>
      <c r="H83" s="22"/>
      <c r="I83" s="36"/>
      <c r="J83" s="36"/>
      <c r="K83" s="44"/>
    </row>
    <row r="84" spans="1:14" ht="14.25">
      <c r="A84" s="1"/>
      <c r="B84" s="34"/>
      <c r="C84" s="34"/>
      <c r="D84" s="36"/>
      <c r="E84" s="36"/>
      <c r="F84" s="23" t="s">
        <v>61</v>
      </c>
      <c r="G84" s="60" t="s">
        <v>57</v>
      </c>
      <c r="H84" s="60"/>
      <c r="I84" s="33">
        <v>0</v>
      </c>
      <c r="J84" s="33">
        <v>0</v>
      </c>
      <c r="K84" s="44"/>
    </row>
    <row r="85" spans="1:14" ht="14.25">
      <c r="A85" s="1"/>
      <c r="B85" s="34"/>
      <c r="C85" s="34"/>
      <c r="D85" s="36"/>
      <c r="E85" s="36"/>
      <c r="F85" s="23" t="s">
        <v>62</v>
      </c>
      <c r="G85" s="60" t="s">
        <v>58</v>
      </c>
      <c r="H85" s="60"/>
      <c r="I85" s="33">
        <v>0</v>
      </c>
      <c r="J85" s="33">
        <v>0</v>
      </c>
      <c r="K85" s="44"/>
    </row>
    <row r="86" spans="1:14" ht="8.1" customHeight="1">
      <c r="A86" s="1"/>
      <c r="B86" s="34"/>
      <c r="C86" s="34"/>
      <c r="D86" s="36"/>
      <c r="E86" s="36"/>
      <c r="F86" s="23"/>
      <c r="G86" s="34"/>
      <c r="H86" s="43"/>
      <c r="I86" s="36"/>
      <c r="J86" s="36"/>
      <c r="K86" s="44"/>
    </row>
    <row r="87" spans="1:14" ht="15">
      <c r="A87" s="1"/>
      <c r="B87" s="34"/>
      <c r="C87" s="34"/>
      <c r="D87" s="36"/>
      <c r="E87" s="36"/>
      <c r="F87" s="31" t="s">
        <v>137</v>
      </c>
      <c r="G87" s="57" t="s">
        <v>59</v>
      </c>
      <c r="H87" s="57"/>
      <c r="I87" s="38">
        <f>+I68+I74</f>
        <v>227083224.22</v>
      </c>
      <c r="J87" s="38">
        <f>SUM(J68+J74)</f>
        <v>215026270.32999998</v>
      </c>
      <c r="K87" s="44"/>
    </row>
    <row r="88" spans="1:14" ht="8.1" customHeight="1">
      <c r="A88" s="1"/>
      <c r="B88" s="34"/>
      <c r="C88" s="34"/>
      <c r="D88" s="36"/>
      <c r="E88" s="36"/>
      <c r="F88" s="23"/>
      <c r="G88" s="34"/>
      <c r="H88" s="22"/>
      <c r="I88" s="36"/>
      <c r="J88" s="36"/>
      <c r="K88" s="44"/>
    </row>
    <row r="89" spans="1:14" ht="15">
      <c r="A89" s="1"/>
      <c r="B89" s="34"/>
      <c r="C89" s="34"/>
      <c r="D89" s="36"/>
      <c r="E89" s="36"/>
      <c r="F89" s="23" t="s">
        <v>138</v>
      </c>
      <c r="G89" s="57" t="s">
        <v>60</v>
      </c>
      <c r="H89" s="57"/>
      <c r="I89" s="38">
        <f>+I64+I87</f>
        <v>233263769.10999998</v>
      </c>
      <c r="J89" s="38">
        <f>+J64+J87</f>
        <v>222589309.91999999</v>
      </c>
      <c r="K89" s="44"/>
    </row>
    <row r="90" spans="1:14" ht="8.1" customHeight="1">
      <c r="A90" s="1"/>
      <c r="B90" s="47"/>
      <c r="C90" s="47"/>
      <c r="D90" s="47"/>
      <c r="E90" s="47"/>
      <c r="F90" s="23"/>
      <c r="G90" s="47"/>
      <c r="H90" s="47"/>
      <c r="I90" s="47"/>
      <c r="J90" s="47"/>
      <c r="K90" s="44"/>
    </row>
    <row r="91" spans="1:14" ht="15" customHeight="1">
      <c r="B91" s="17"/>
      <c r="C91" s="17"/>
      <c r="D91" s="17"/>
      <c r="E91" s="17"/>
      <c r="F91" s="17"/>
      <c r="G91" s="17"/>
      <c r="H91" s="17"/>
      <c r="I91" s="17"/>
      <c r="J91" s="17"/>
    </row>
    <row r="92" spans="1:14">
      <c r="B92" s="8"/>
      <c r="C92" s="58"/>
      <c r="D92" s="58"/>
      <c r="E92" s="9"/>
      <c r="G92" s="59"/>
      <c r="H92" s="59"/>
      <c r="I92" s="9"/>
      <c r="J92" s="9"/>
    </row>
    <row r="93" spans="1:14">
      <c r="B93" s="11"/>
      <c r="C93" s="56"/>
      <c r="D93" s="56"/>
      <c r="E93" s="9"/>
      <c r="F93" s="12"/>
      <c r="G93" s="56"/>
      <c r="H93" s="56"/>
      <c r="I93" s="13"/>
      <c r="J93" s="9"/>
    </row>
    <row r="94" spans="1:14">
      <c r="B94" s="14"/>
      <c r="C94" s="55"/>
      <c r="D94" s="55"/>
      <c r="E94" s="15"/>
      <c r="F94" s="12"/>
      <c r="G94" s="55"/>
      <c r="H94" s="55"/>
      <c r="I94" s="13"/>
      <c r="J94" s="9"/>
    </row>
    <row r="98" spans="3:10">
      <c r="C98" s="56"/>
      <c r="D98" s="56"/>
      <c r="G98" s="56"/>
      <c r="H98" s="56"/>
    </row>
    <row r="99" spans="3:10">
      <c r="C99" s="55"/>
      <c r="D99" s="55"/>
      <c r="G99" s="55"/>
      <c r="H99" s="55"/>
    </row>
    <row r="100" spans="3:10" ht="14.25">
      <c r="F100" s="16"/>
    </row>
    <row r="101" spans="3:10">
      <c r="I101" s="7"/>
      <c r="J101" s="7"/>
    </row>
  </sheetData>
  <mergeCells count="141">
    <mergeCell ref="I7:K7"/>
    <mergeCell ref="J8:K8"/>
    <mergeCell ref="B10:C10"/>
    <mergeCell ref="G10:H10"/>
    <mergeCell ref="B12:C12"/>
    <mergeCell ref="G12:H12"/>
    <mergeCell ref="A1:K1"/>
    <mergeCell ref="A3:K3"/>
    <mergeCell ref="A4:K4"/>
    <mergeCell ref="A5:K5"/>
    <mergeCell ref="A6:K6"/>
    <mergeCell ref="A7:A8"/>
    <mergeCell ref="B7:C8"/>
    <mergeCell ref="D7:E7"/>
    <mergeCell ref="F7:F8"/>
    <mergeCell ref="G7:H8"/>
    <mergeCell ref="A2:K2"/>
    <mergeCell ref="B14:C14"/>
    <mergeCell ref="G14:H14"/>
    <mergeCell ref="B22:C22"/>
    <mergeCell ref="G24:H24"/>
    <mergeCell ref="B30:C30"/>
    <mergeCell ref="G28:H28"/>
    <mergeCell ref="B15:C15"/>
    <mergeCell ref="B16:C16"/>
    <mergeCell ref="B17:C17"/>
    <mergeCell ref="B18:C18"/>
    <mergeCell ref="B28:C28"/>
    <mergeCell ref="B29:C29"/>
    <mergeCell ref="B19:C19"/>
    <mergeCell ref="B20:C20"/>
    <mergeCell ref="B21:C21"/>
    <mergeCell ref="B23:C23"/>
    <mergeCell ref="B24:C24"/>
    <mergeCell ref="B25:C25"/>
    <mergeCell ref="G25:H25"/>
    <mergeCell ref="G26:H26"/>
    <mergeCell ref="G27:H27"/>
    <mergeCell ref="G29:H29"/>
    <mergeCell ref="G30:H30"/>
    <mergeCell ref="G15:H15"/>
    <mergeCell ref="B36:C36"/>
    <mergeCell ref="G31:H31"/>
    <mergeCell ref="B42:C42"/>
    <mergeCell ref="G32:H32"/>
    <mergeCell ref="B43:C43"/>
    <mergeCell ref="G36:H36"/>
    <mergeCell ref="B33:C33"/>
    <mergeCell ref="B34:C34"/>
    <mergeCell ref="B35:C35"/>
    <mergeCell ref="B37:C37"/>
    <mergeCell ref="B31:C31"/>
    <mergeCell ref="B32:C32"/>
    <mergeCell ref="G33:H33"/>
    <mergeCell ref="B39:C39"/>
    <mergeCell ref="B40:C40"/>
    <mergeCell ref="B41:C41"/>
    <mergeCell ref="G41:H41"/>
    <mergeCell ref="G42:H42"/>
    <mergeCell ref="B38:C38"/>
    <mergeCell ref="G34:H34"/>
    <mergeCell ref="G35:H35"/>
    <mergeCell ref="G37:H37"/>
    <mergeCell ref="G38:H38"/>
    <mergeCell ref="G39:H39"/>
    <mergeCell ref="B46:C46"/>
    <mergeCell ref="G43:H43"/>
    <mergeCell ref="G47:H47"/>
    <mergeCell ref="B52:C52"/>
    <mergeCell ref="G52:H52"/>
    <mergeCell ref="B54:C54"/>
    <mergeCell ref="G54:H54"/>
    <mergeCell ref="B47:C47"/>
    <mergeCell ref="B48:C48"/>
    <mergeCell ref="B49:C49"/>
    <mergeCell ref="B50:C50"/>
    <mergeCell ref="B44:C44"/>
    <mergeCell ref="B45:C45"/>
    <mergeCell ref="G49:H49"/>
    <mergeCell ref="G50:H50"/>
    <mergeCell ref="G44:H44"/>
    <mergeCell ref="G45:H45"/>
    <mergeCell ref="G46:H46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G70:H70"/>
    <mergeCell ref="C71:D78"/>
    <mergeCell ref="G71:H71"/>
    <mergeCell ref="G72:H72"/>
    <mergeCell ref="G74:H74"/>
    <mergeCell ref="G76:H76"/>
    <mergeCell ref="G77:H77"/>
    <mergeCell ref="B61:C61"/>
    <mergeCell ref="B62:C62"/>
    <mergeCell ref="G62:H62"/>
    <mergeCell ref="B63:C63"/>
    <mergeCell ref="G64:H64"/>
    <mergeCell ref="B65:C65"/>
    <mergeCell ref="B26:C26"/>
    <mergeCell ref="B27:C27"/>
    <mergeCell ref="C94:D94"/>
    <mergeCell ref="G94:H94"/>
    <mergeCell ref="C98:D98"/>
    <mergeCell ref="G98:H98"/>
    <mergeCell ref="C99:D99"/>
    <mergeCell ref="G99:H99"/>
    <mergeCell ref="G87:H87"/>
    <mergeCell ref="G89:H89"/>
    <mergeCell ref="C92:D92"/>
    <mergeCell ref="G92:H92"/>
    <mergeCell ref="C93:D93"/>
    <mergeCell ref="G93:H93"/>
    <mergeCell ref="G78:H78"/>
    <mergeCell ref="G79:H79"/>
    <mergeCell ref="G80:H80"/>
    <mergeCell ref="G82:H82"/>
    <mergeCell ref="G84:H84"/>
    <mergeCell ref="G85:H85"/>
    <mergeCell ref="G66:H66"/>
    <mergeCell ref="B67:C67"/>
    <mergeCell ref="G68:H68"/>
    <mergeCell ref="G48:H48"/>
    <mergeCell ref="G40:H40"/>
    <mergeCell ref="G16:H16"/>
    <mergeCell ref="G17:H17"/>
    <mergeCell ref="G18:H18"/>
    <mergeCell ref="G19:H19"/>
    <mergeCell ref="G20:H20"/>
    <mergeCell ref="G21:H21"/>
    <mergeCell ref="G22:H22"/>
    <mergeCell ref="G23:H23"/>
  </mergeCells>
  <conditionalFormatting sqref="C71:D78">
    <cfRule type="expression" dxfId="1" priority="17">
      <formula>$E$67&lt;&gt;$J$89</formula>
    </cfRule>
    <cfRule type="expression" dxfId="0" priority="18">
      <formula>$D$67&lt;&gt;$I$89</formula>
    </cfRule>
  </conditionalFormatting>
  <printOptions horizontalCentered="1"/>
  <pageMargins left="0.59055118110236227" right="0.19685039370078741" top="0.59055118110236227" bottom="0.19685039370078741" header="0" footer="0"/>
  <pageSetup scale="43" orientation="landscape" horizontalDpi="300" verticalDpi="300" r:id="rId1"/>
  <headerFooter>
    <oddFooter>&amp;CLDF/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BreakPreview" zoomScaleSheetLayoutView="100" workbookViewId="0">
      <selection activeCell="A5" sqref="A5:H5"/>
    </sheetView>
  </sheetViews>
  <sheetFormatPr baseColWidth="10" defaultRowHeight="15"/>
  <cols>
    <col min="1" max="1" width="4.5703125" style="332" customWidth="1"/>
    <col min="2" max="2" width="57.28515625" style="332" customWidth="1"/>
    <col min="3" max="3" width="12.7109375" style="332" customWidth="1"/>
    <col min="4" max="4" width="14" style="332" customWidth="1"/>
    <col min="5" max="5" width="13.85546875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330</v>
      </c>
      <c r="B3" s="403"/>
      <c r="C3" s="403"/>
      <c r="D3" s="403"/>
      <c r="E3" s="403"/>
      <c r="F3" s="403"/>
      <c r="G3" s="403"/>
      <c r="H3" s="403"/>
    </row>
    <row r="4" spans="1:8">
      <c r="A4" s="403" t="s">
        <v>331</v>
      </c>
      <c r="B4" s="403"/>
      <c r="C4" s="403"/>
      <c r="D4" s="403"/>
      <c r="E4" s="403"/>
      <c r="F4" s="403"/>
      <c r="G4" s="403"/>
      <c r="H4" s="403"/>
    </row>
    <row r="5" spans="1:8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04" t="s">
        <v>333</v>
      </c>
      <c r="B6" s="404"/>
      <c r="C6" s="404"/>
      <c r="D6" s="404"/>
      <c r="E6" s="404"/>
      <c r="F6" s="404"/>
      <c r="G6" s="404"/>
      <c r="H6" s="404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27.7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1.2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427"/>
      <c r="B10" s="428"/>
      <c r="C10" s="429"/>
      <c r="D10" s="429"/>
      <c r="E10" s="429"/>
      <c r="F10" s="429"/>
      <c r="G10" s="429"/>
      <c r="H10" s="429"/>
    </row>
    <row r="11" spans="1:8" ht="15" customHeight="1">
      <c r="A11" s="349" t="s">
        <v>394</v>
      </c>
      <c r="B11" s="350"/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</row>
    <row r="12" spans="1:8" ht="15" customHeight="1">
      <c r="A12" s="356"/>
      <c r="B12" s="413" t="s">
        <v>395</v>
      </c>
      <c r="C12" s="415">
        <v>0</v>
      </c>
      <c r="D12" s="415">
        <v>0</v>
      </c>
      <c r="E12" s="415">
        <v>0</v>
      </c>
      <c r="F12" s="415">
        <v>0</v>
      </c>
      <c r="G12" s="415">
        <v>0</v>
      </c>
      <c r="H12" s="415">
        <v>0</v>
      </c>
    </row>
    <row r="13" spans="1:8" ht="15" customHeight="1">
      <c r="A13" s="356"/>
      <c r="B13" s="413" t="s">
        <v>396</v>
      </c>
      <c r="C13" s="415">
        <v>0</v>
      </c>
      <c r="D13" s="415">
        <v>0</v>
      </c>
      <c r="E13" s="415">
        <v>0</v>
      </c>
      <c r="F13" s="415">
        <v>0</v>
      </c>
      <c r="G13" s="415">
        <v>0</v>
      </c>
      <c r="H13" s="415">
        <v>0</v>
      </c>
    </row>
    <row r="14" spans="1:8" ht="15" customHeight="1">
      <c r="A14" s="356"/>
      <c r="B14" s="413" t="s">
        <v>397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  <c r="H14" s="415">
        <v>0</v>
      </c>
    </row>
    <row r="15" spans="1:8" ht="20.25" customHeight="1">
      <c r="A15" s="356"/>
      <c r="B15" s="413" t="s">
        <v>398</v>
      </c>
      <c r="C15" s="415">
        <v>0</v>
      </c>
      <c r="D15" s="415">
        <v>0</v>
      </c>
      <c r="E15" s="415">
        <v>0</v>
      </c>
      <c r="F15" s="415">
        <v>0</v>
      </c>
      <c r="G15" s="415">
        <v>0</v>
      </c>
      <c r="H15" s="415">
        <v>0</v>
      </c>
    </row>
    <row r="16" spans="1:8" ht="21" customHeight="1">
      <c r="A16" s="356"/>
      <c r="B16" s="413" t="s">
        <v>399</v>
      </c>
      <c r="C16" s="415">
        <v>0</v>
      </c>
      <c r="D16" s="415">
        <v>0</v>
      </c>
      <c r="E16" s="415">
        <v>0</v>
      </c>
      <c r="F16" s="415">
        <v>0</v>
      </c>
      <c r="G16" s="415">
        <v>0</v>
      </c>
      <c r="H16" s="415">
        <v>0</v>
      </c>
    </row>
    <row r="17" spans="1:8" ht="15" customHeight="1">
      <c r="A17" s="356"/>
      <c r="B17" s="413" t="s">
        <v>400</v>
      </c>
      <c r="C17" s="415">
        <v>0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</row>
    <row r="18" spans="1:8" ht="15" customHeight="1">
      <c r="A18" s="418"/>
      <c r="B18" s="419" t="s">
        <v>401</v>
      </c>
      <c r="C18" s="415">
        <v>0</v>
      </c>
      <c r="D18" s="415">
        <v>0</v>
      </c>
      <c r="E18" s="415">
        <v>0</v>
      </c>
      <c r="F18" s="415">
        <v>0</v>
      </c>
      <c r="G18" s="415">
        <v>0</v>
      </c>
      <c r="H18" s="415">
        <v>0</v>
      </c>
    </row>
    <row r="19" spans="1:8" ht="15" customHeight="1">
      <c r="A19" s="349" t="s">
        <v>402</v>
      </c>
      <c r="B19" s="350"/>
      <c r="C19" s="412">
        <v>0</v>
      </c>
      <c r="D19" s="412">
        <v>0</v>
      </c>
      <c r="E19" s="412">
        <v>0</v>
      </c>
      <c r="F19" s="412">
        <v>0</v>
      </c>
      <c r="G19" s="412">
        <v>0</v>
      </c>
      <c r="H19" s="412">
        <v>0</v>
      </c>
    </row>
    <row r="20" spans="1:8" ht="15" customHeight="1">
      <c r="A20" s="356"/>
      <c r="B20" s="413" t="s">
        <v>403</v>
      </c>
      <c r="C20" s="415">
        <v>0</v>
      </c>
      <c r="D20" s="415">
        <v>0</v>
      </c>
      <c r="E20" s="415">
        <v>0</v>
      </c>
      <c r="F20" s="415">
        <v>0</v>
      </c>
      <c r="G20" s="415">
        <v>0</v>
      </c>
      <c r="H20" s="415">
        <v>0</v>
      </c>
    </row>
    <row r="21" spans="1:8" ht="15" customHeight="1">
      <c r="A21" s="356"/>
      <c r="B21" s="413" t="s">
        <v>404</v>
      </c>
      <c r="C21" s="415"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</row>
    <row r="22" spans="1:8" ht="15" customHeight="1">
      <c r="A22" s="418"/>
      <c r="B22" s="419" t="s">
        <v>405</v>
      </c>
      <c r="C22" s="415">
        <v>0</v>
      </c>
      <c r="D22" s="415">
        <v>0</v>
      </c>
      <c r="E22" s="415">
        <v>0</v>
      </c>
      <c r="F22" s="415">
        <v>0</v>
      </c>
      <c r="G22" s="415">
        <v>0</v>
      </c>
      <c r="H22" s="415">
        <v>0</v>
      </c>
    </row>
    <row r="23" spans="1:8" ht="15" customHeight="1">
      <c r="A23" s="349" t="s">
        <v>406</v>
      </c>
      <c r="B23" s="350"/>
      <c r="C23" s="412">
        <v>0</v>
      </c>
      <c r="D23" s="412">
        <v>0</v>
      </c>
      <c r="E23" s="412">
        <v>0</v>
      </c>
      <c r="F23" s="412">
        <v>0</v>
      </c>
      <c r="G23" s="412">
        <v>0</v>
      </c>
      <c r="H23" s="412">
        <v>0</v>
      </c>
    </row>
    <row r="24" spans="1:8" ht="15" customHeight="1">
      <c r="A24" s="356"/>
      <c r="B24" s="413" t="s">
        <v>407</v>
      </c>
      <c r="C24" s="415">
        <v>0</v>
      </c>
      <c r="D24" s="415">
        <v>0</v>
      </c>
      <c r="E24" s="415">
        <v>0</v>
      </c>
      <c r="F24" s="415">
        <v>0</v>
      </c>
      <c r="G24" s="415">
        <v>0</v>
      </c>
      <c r="H24" s="415">
        <v>0</v>
      </c>
    </row>
    <row r="25" spans="1:8" ht="15" customHeight="1">
      <c r="A25" s="356"/>
      <c r="B25" s="413" t="s">
        <v>408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</row>
    <row r="26" spans="1:8" ht="15" customHeight="1">
      <c r="A26" s="356"/>
      <c r="B26" s="413" t="s">
        <v>409</v>
      </c>
      <c r="C26" s="415">
        <v>0</v>
      </c>
      <c r="D26" s="415">
        <v>0</v>
      </c>
      <c r="E26" s="415">
        <v>0</v>
      </c>
      <c r="F26" s="415">
        <v>0</v>
      </c>
      <c r="G26" s="415">
        <v>0</v>
      </c>
      <c r="H26" s="415">
        <v>0</v>
      </c>
    </row>
    <row r="27" spans="1:8" ht="15" customHeight="1">
      <c r="A27" s="356"/>
      <c r="B27" s="413" t="s">
        <v>410</v>
      </c>
      <c r="C27" s="415">
        <v>0</v>
      </c>
      <c r="D27" s="415">
        <v>0</v>
      </c>
      <c r="E27" s="415">
        <v>0</v>
      </c>
      <c r="F27" s="415">
        <v>0</v>
      </c>
      <c r="G27" s="415">
        <v>0</v>
      </c>
      <c r="H27" s="415">
        <v>0</v>
      </c>
    </row>
    <row r="28" spans="1:8" ht="15" customHeight="1">
      <c r="A28" s="356"/>
      <c r="B28" s="413" t="s">
        <v>411</v>
      </c>
      <c r="C28" s="415">
        <v>0</v>
      </c>
      <c r="D28" s="415">
        <v>0</v>
      </c>
      <c r="E28" s="415">
        <v>0</v>
      </c>
      <c r="F28" s="415">
        <v>0</v>
      </c>
      <c r="G28" s="415">
        <v>0</v>
      </c>
      <c r="H28" s="415">
        <v>0</v>
      </c>
    </row>
    <row r="29" spans="1:8" ht="15" customHeight="1">
      <c r="A29" s="356"/>
      <c r="B29" s="413" t="s">
        <v>412</v>
      </c>
      <c r="C29" s="415">
        <v>0</v>
      </c>
      <c r="D29" s="415">
        <v>0</v>
      </c>
      <c r="E29" s="415">
        <v>0</v>
      </c>
      <c r="F29" s="415">
        <v>0</v>
      </c>
      <c r="G29" s="415">
        <v>0</v>
      </c>
      <c r="H29" s="415">
        <v>0</v>
      </c>
    </row>
    <row r="30" spans="1:8" ht="15" customHeight="1">
      <c r="A30" s="356"/>
      <c r="B30" s="413" t="s">
        <v>413</v>
      </c>
      <c r="C30" s="415">
        <v>0</v>
      </c>
      <c r="D30" s="415">
        <v>0</v>
      </c>
      <c r="E30" s="415">
        <v>0</v>
      </c>
      <c r="F30" s="415">
        <v>0</v>
      </c>
      <c r="G30" s="415">
        <v>0</v>
      </c>
      <c r="H30" s="415">
        <v>0</v>
      </c>
    </row>
    <row r="31" spans="1:8" ht="15" customHeight="1">
      <c r="A31" s="356"/>
      <c r="B31" s="413"/>
      <c r="C31" s="412"/>
      <c r="D31" s="412"/>
      <c r="E31" s="412"/>
      <c r="F31" s="412"/>
      <c r="G31" s="412"/>
      <c r="H31" s="412"/>
    </row>
    <row r="32" spans="1:8" ht="15" customHeight="1">
      <c r="A32" s="356"/>
      <c r="B32" s="413"/>
      <c r="C32" s="412"/>
      <c r="D32" s="412"/>
      <c r="E32" s="412"/>
      <c r="F32" s="412"/>
      <c r="G32" s="412"/>
      <c r="H32" s="412"/>
    </row>
    <row r="33" spans="1:8" s="420" customFormat="1" ht="20.100000000000001" customHeight="1">
      <c r="A33" s="356"/>
      <c r="B33" s="413"/>
      <c r="C33" s="412"/>
      <c r="D33" s="412"/>
      <c r="E33" s="412"/>
      <c r="F33" s="412"/>
      <c r="G33" s="412"/>
      <c r="H33" s="412"/>
    </row>
    <row r="34" spans="1:8">
      <c r="A34" s="421"/>
      <c r="B34" s="422" t="s">
        <v>414</v>
      </c>
      <c r="C34" s="423">
        <f>SUM(C11:C33)</f>
        <v>0</v>
      </c>
      <c r="D34" s="423">
        <f t="shared" ref="D34:H34" si="0">SUM(D11:D33)</f>
        <v>0</v>
      </c>
      <c r="E34" s="423">
        <f t="shared" si="0"/>
        <v>0</v>
      </c>
      <c r="F34" s="423">
        <f t="shared" si="0"/>
        <v>0</v>
      </c>
      <c r="G34" s="423">
        <f t="shared" si="0"/>
        <v>0</v>
      </c>
      <c r="H34" s="423">
        <f t="shared" si="0"/>
        <v>0</v>
      </c>
    </row>
    <row r="35" spans="1:8">
      <c r="C35" s="424"/>
      <c r="D35" s="424"/>
      <c r="E35" s="424"/>
      <c r="F35" s="424"/>
      <c r="G35" s="424"/>
      <c r="H35" s="424"/>
    </row>
    <row r="36" spans="1:8">
      <c r="C36" s="425"/>
      <c r="D36" s="425"/>
      <c r="E36" s="425"/>
      <c r="F36" s="425"/>
      <c r="G36" s="425"/>
      <c r="H36" s="425"/>
    </row>
    <row r="37" spans="1:8">
      <c r="C37" s="425"/>
      <c r="D37" s="425"/>
      <c r="E37" s="425"/>
      <c r="F37" s="425"/>
      <c r="G37" s="425"/>
      <c r="H37" s="425"/>
    </row>
    <row r="39" spans="1:8">
      <c r="C39" s="425"/>
      <c r="D39" s="425"/>
      <c r="E39" s="425"/>
      <c r="F39" s="425"/>
      <c r="G39" s="425"/>
      <c r="H39" s="425"/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>&amp;R&amp;8LDF /6.&amp;P</oddFooter>
  </headerFooter>
  <rowBreaks count="1" manualBreakCount="1">
    <brk id="3" max="7" man="1"/>
  </rowBreaks>
  <colBreaks count="1" manualBreakCount="1">
    <brk id="4" max="8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SheetLayoutView="100" workbookViewId="0">
      <selection activeCell="D18" sqref="D18"/>
    </sheetView>
  </sheetViews>
  <sheetFormatPr baseColWidth="10" defaultRowHeight="15"/>
  <cols>
    <col min="1" max="1" width="4.5703125" style="332" customWidth="1"/>
    <col min="2" max="2" width="57.28515625" style="332" customWidth="1"/>
    <col min="3" max="3" width="12.7109375" style="332" customWidth="1"/>
    <col min="4" max="4" width="14.28515625" style="332" customWidth="1"/>
    <col min="5" max="5" width="14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>
      <c r="A4" s="403" t="s">
        <v>331</v>
      </c>
      <c r="B4" s="403"/>
      <c r="C4" s="403"/>
      <c r="D4" s="403"/>
      <c r="E4" s="403"/>
      <c r="F4" s="403"/>
      <c r="G4" s="403"/>
      <c r="H4" s="403"/>
    </row>
    <row r="5" spans="1:8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27.7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349" t="s">
        <v>416</v>
      </c>
      <c r="B10" s="350"/>
      <c r="C10" s="412">
        <f>+C39+'[2]EAPED E COG (2)'!C36</f>
        <v>27510722</v>
      </c>
      <c r="D10" s="412">
        <f>+D39+'[2]EAPED E COG (2)'!D36</f>
        <v>4335953.76</v>
      </c>
      <c r="E10" s="412">
        <f>+E39+'[2]EAPED E COG (2)'!E36</f>
        <v>31846675.759999998</v>
      </c>
      <c r="F10" s="412">
        <f>+F39+'[2]EAPED E COG (2)'!F36</f>
        <v>21820542.030000001</v>
      </c>
      <c r="G10" s="412">
        <f>+G39+'[2]EAPED E COG (2)'!G36</f>
        <v>20802561.5</v>
      </c>
      <c r="H10" s="412">
        <f>+H39+'[2]EAPED E COG (2)'!H36</f>
        <v>10026133.73</v>
      </c>
    </row>
    <row r="11" spans="1:8" ht="15" customHeight="1">
      <c r="A11" s="349" t="s">
        <v>340</v>
      </c>
      <c r="B11" s="350"/>
      <c r="C11" s="412">
        <f>+C12+C13+C14+C15+C16+C17+C18</f>
        <v>17510726</v>
      </c>
      <c r="D11" s="412">
        <f t="shared" ref="D11:H11" si="0">+D12+D13+D14+D15+D16+D17+D18</f>
        <v>4335953.76</v>
      </c>
      <c r="E11" s="412">
        <f t="shared" si="0"/>
        <v>21846679.759999998</v>
      </c>
      <c r="F11" s="412">
        <f t="shared" si="0"/>
        <v>21820542.030000001</v>
      </c>
      <c r="G11" s="412">
        <f t="shared" si="0"/>
        <v>20802561.5</v>
      </c>
      <c r="H11" s="412">
        <f t="shared" si="0"/>
        <v>26137.73</v>
      </c>
    </row>
    <row r="12" spans="1:8" ht="15" customHeight="1">
      <c r="A12" s="356"/>
      <c r="B12" s="413" t="s">
        <v>341</v>
      </c>
      <c r="C12" s="415">
        <v>4831511</v>
      </c>
      <c r="D12" s="415">
        <v>1066478.53</v>
      </c>
      <c r="E12" s="415">
        <v>5897989.5300000003</v>
      </c>
      <c r="F12" s="415">
        <v>5897989.5300000003</v>
      </c>
      <c r="G12" s="415">
        <v>5897989.5300000003</v>
      </c>
      <c r="H12" s="415">
        <v>0</v>
      </c>
    </row>
    <row r="13" spans="1:8" ht="15" customHeight="1">
      <c r="A13" s="356"/>
      <c r="B13" s="413" t="s">
        <v>342</v>
      </c>
      <c r="C13" s="415">
        <v>0</v>
      </c>
      <c r="D13" s="415">
        <v>0</v>
      </c>
      <c r="E13" s="415">
        <v>0</v>
      </c>
      <c r="F13" s="415">
        <v>0</v>
      </c>
      <c r="G13" s="415">
        <v>0</v>
      </c>
      <c r="H13" s="415">
        <v>0</v>
      </c>
    </row>
    <row r="14" spans="1:8" ht="15" customHeight="1">
      <c r="A14" s="356"/>
      <c r="B14" s="413" t="s">
        <v>343</v>
      </c>
      <c r="C14" s="415">
        <v>995349</v>
      </c>
      <c r="D14" s="415">
        <v>57311.83</v>
      </c>
      <c r="E14" s="415">
        <v>1052660.83</v>
      </c>
      <c r="F14" s="415">
        <v>1052078.33</v>
      </c>
      <c r="G14" s="415">
        <v>1052078.33</v>
      </c>
      <c r="H14" s="415">
        <v>582.5</v>
      </c>
    </row>
    <row r="15" spans="1:8" ht="15" customHeight="1">
      <c r="A15" s="356"/>
      <c r="B15" s="413" t="s">
        <v>344</v>
      </c>
      <c r="C15" s="415">
        <v>5953091</v>
      </c>
      <c r="D15" s="415">
        <v>1190598.06</v>
      </c>
      <c r="E15" s="415">
        <v>7143689.0599999996</v>
      </c>
      <c r="F15" s="415">
        <v>7120963.8799999999</v>
      </c>
      <c r="G15" s="415">
        <v>6102983.3499999996</v>
      </c>
      <c r="H15" s="415">
        <v>22725.18</v>
      </c>
    </row>
    <row r="16" spans="1:8" ht="15" customHeight="1">
      <c r="A16" s="356"/>
      <c r="B16" s="413" t="s">
        <v>345</v>
      </c>
      <c r="C16" s="415">
        <v>5693701</v>
      </c>
      <c r="D16" s="415">
        <v>2028711.05</v>
      </c>
      <c r="E16" s="415">
        <v>7722412.0499999998</v>
      </c>
      <c r="F16" s="415">
        <v>7722381.9500000002</v>
      </c>
      <c r="G16" s="415">
        <v>7722381.9500000002</v>
      </c>
      <c r="H16" s="415">
        <v>30.1</v>
      </c>
    </row>
    <row r="17" spans="1:8" ht="15" customHeight="1">
      <c r="A17" s="356"/>
      <c r="B17" s="413" t="s">
        <v>346</v>
      </c>
      <c r="C17" s="415">
        <v>0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</row>
    <row r="18" spans="1:8" ht="15" customHeight="1">
      <c r="A18" s="356"/>
      <c r="B18" s="413" t="s">
        <v>347</v>
      </c>
      <c r="C18" s="415">
        <v>37074</v>
      </c>
      <c r="D18" s="416">
        <v>-7145.71</v>
      </c>
      <c r="E18" s="415">
        <v>29928.29</v>
      </c>
      <c r="F18" s="415">
        <v>27128.34</v>
      </c>
      <c r="G18" s="415">
        <v>27128.34</v>
      </c>
      <c r="H18" s="415">
        <v>2799.95</v>
      </c>
    </row>
    <row r="19" spans="1:8" ht="15" customHeight="1">
      <c r="A19" s="349" t="s">
        <v>348</v>
      </c>
      <c r="B19" s="350"/>
      <c r="C19" s="412">
        <v>0</v>
      </c>
      <c r="D19" s="412">
        <v>0</v>
      </c>
      <c r="E19" s="412">
        <v>0</v>
      </c>
      <c r="F19" s="412">
        <v>0</v>
      </c>
      <c r="G19" s="412">
        <v>0</v>
      </c>
      <c r="H19" s="412">
        <v>0</v>
      </c>
    </row>
    <row r="20" spans="1:8" ht="21.75" customHeight="1">
      <c r="A20" s="356"/>
      <c r="B20" s="413" t="s">
        <v>349</v>
      </c>
      <c r="C20" s="415">
        <v>0</v>
      </c>
      <c r="D20" s="415">
        <v>0</v>
      </c>
      <c r="E20" s="415">
        <v>0</v>
      </c>
      <c r="F20" s="415">
        <v>0</v>
      </c>
      <c r="G20" s="415">
        <v>0</v>
      </c>
      <c r="H20" s="415">
        <v>0</v>
      </c>
    </row>
    <row r="21" spans="1:8" ht="15" customHeight="1">
      <c r="A21" s="356"/>
      <c r="B21" s="413" t="s">
        <v>350</v>
      </c>
      <c r="C21" s="415"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</row>
    <row r="22" spans="1:8" ht="15" customHeight="1">
      <c r="A22" s="356"/>
      <c r="B22" s="413" t="s">
        <v>351</v>
      </c>
      <c r="C22" s="415">
        <v>0</v>
      </c>
      <c r="D22" s="415">
        <v>0</v>
      </c>
      <c r="E22" s="415">
        <v>0</v>
      </c>
      <c r="F22" s="415">
        <v>0</v>
      </c>
      <c r="G22" s="415">
        <v>0</v>
      </c>
      <c r="H22" s="415">
        <v>0</v>
      </c>
    </row>
    <row r="23" spans="1:8" ht="15" customHeight="1">
      <c r="A23" s="356"/>
      <c r="B23" s="413" t="s">
        <v>352</v>
      </c>
      <c r="C23" s="415">
        <v>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</row>
    <row r="24" spans="1:8" ht="15" customHeight="1">
      <c r="A24" s="356"/>
      <c r="B24" s="413" t="s">
        <v>353</v>
      </c>
      <c r="C24" s="415">
        <v>0</v>
      </c>
      <c r="D24" s="415">
        <v>0</v>
      </c>
      <c r="E24" s="415">
        <v>0</v>
      </c>
      <c r="F24" s="415">
        <v>0</v>
      </c>
      <c r="G24" s="415">
        <v>0</v>
      </c>
      <c r="H24" s="415">
        <v>0</v>
      </c>
    </row>
    <row r="25" spans="1:8" ht="15" customHeight="1">
      <c r="A25" s="356"/>
      <c r="B25" s="413" t="s">
        <v>354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</row>
    <row r="26" spans="1:8" ht="15" customHeight="1">
      <c r="A26" s="356"/>
      <c r="B26" s="413" t="s">
        <v>355</v>
      </c>
      <c r="C26" s="415">
        <v>0</v>
      </c>
      <c r="D26" s="415">
        <v>0</v>
      </c>
      <c r="E26" s="415">
        <v>0</v>
      </c>
      <c r="F26" s="415">
        <v>0</v>
      </c>
      <c r="G26" s="415">
        <v>0</v>
      </c>
      <c r="H26" s="415">
        <v>0</v>
      </c>
    </row>
    <row r="27" spans="1:8" ht="15" customHeight="1">
      <c r="A27" s="356"/>
      <c r="B27" s="413" t="s">
        <v>356</v>
      </c>
      <c r="C27" s="415">
        <v>0</v>
      </c>
      <c r="D27" s="415">
        <v>0</v>
      </c>
      <c r="E27" s="415">
        <v>0</v>
      </c>
      <c r="F27" s="415">
        <v>0</v>
      </c>
      <c r="G27" s="415">
        <v>0</v>
      </c>
      <c r="H27" s="415">
        <v>0</v>
      </c>
    </row>
    <row r="28" spans="1:8" ht="15" customHeight="1">
      <c r="A28" s="356"/>
      <c r="B28" s="413" t="s">
        <v>357</v>
      </c>
      <c r="C28" s="415">
        <v>0</v>
      </c>
      <c r="D28" s="415">
        <v>0</v>
      </c>
      <c r="E28" s="415">
        <v>0</v>
      </c>
      <c r="F28" s="415">
        <v>0</v>
      </c>
      <c r="G28" s="415">
        <v>0</v>
      </c>
      <c r="H28" s="415">
        <v>0</v>
      </c>
    </row>
    <row r="29" spans="1:8" ht="15" customHeight="1">
      <c r="A29" s="349" t="s">
        <v>358</v>
      </c>
      <c r="B29" s="350"/>
      <c r="C29" s="412">
        <v>0</v>
      </c>
      <c r="D29" s="412">
        <v>0</v>
      </c>
      <c r="E29" s="412">
        <v>0</v>
      </c>
      <c r="F29" s="412">
        <v>0</v>
      </c>
      <c r="G29" s="412">
        <v>0</v>
      </c>
      <c r="H29" s="412">
        <v>0</v>
      </c>
    </row>
    <row r="30" spans="1:8" ht="15" customHeight="1">
      <c r="A30" s="356"/>
      <c r="B30" s="413" t="s">
        <v>359</v>
      </c>
      <c r="C30" s="415">
        <v>0</v>
      </c>
      <c r="D30" s="415">
        <v>0</v>
      </c>
      <c r="E30" s="415">
        <v>0</v>
      </c>
      <c r="F30" s="415">
        <v>0</v>
      </c>
      <c r="G30" s="415">
        <v>0</v>
      </c>
      <c r="H30" s="415">
        <v>0</v>
      </c>
    </row>
    <row r="31" spans="1:8" ht="15" customHeight="1">
      <c r="A31" s="356"/>
      <c r="B31" s="413" t="s">
        <v>360</v>
      </c>
      <c r="C31" s="415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v>0</v>
      </c>
    </row>
    <row r="32" spans="1:8" ht="15" customHeight="1">
      <c r="A32" s="356"/>
      <c r="B32" s="413" t="s">
        <v>361</v>
      </c>
      <c r="C32" s="415">
        <v>0</v>
      </c>
      <c r="D32" s="415">
        <v>0</v>
      </c>
      <c r="E32" s="415">
        <v>0</v>
      </c>
      <c r="F32" s="415">
        <v>0</v>
      </c>
      <c r="G32" s="415">
        <v>0</v>
      </c>
      <c r="H32" s="415">
        <v>0</v>
      </c>
    </row>
    <row r="33" spans="1:8" ht="15" customHeight="1">
      <c r="A33" s="356"/>
      <c r="B33" s="413" t="s">
        <v>362</v>
      </c>
      <c r="C33" s="415">
        <v>0</v>
      </c>
      <c r="D33" s="415">
        <v>0</v>
      </c>
      <c r="E33" s="415">
        <v>0</v>
      </c>
      <c r="F33" s="415">
        <v>0</v>
      </c>
      <c r="G33" s="415">
        <v>0</v>
      </c>
      <c r="H33" s="415">
        <v>0</v>
      </c>
    </row>
    <row r="34" spans="1:8" ht="15" customHeight="1">
      <c r="A34" s="356"/>
      <c r="B34" s="413" t="s">
        <v>363</v>
      </c>
      <c r="C34" s="415">
        <v>0</v>
      </c>
      <c r="D34" s="415">
        <v>0</v>
      </c>
      <c r="E34" s="415">
        <v>0</v>
      </c>
      <c r="F34" s="415">
        <v>0</v>
      </c>
      <c r="G34" s="415">
        <v>0</v>
      </c>
      <c r="H34" s="415">
        <v>0</v>
      </c>
    </row>
    <row r="35" spans="1:8" ht="15" customHeight="1">
      <c r="A35" s="356"/>
      <c r="B35" s="413" t="s">
        <v>364</v>
      </c>
      <c r="C35" s="415">
        <v>0</v>
      </c>
      <c r="D35" s="415">
        <v>0</v>
      </c>
      <c r="E35" s="415">
        <v>0</v>
      </c>
      <c r="F35" s="415">
        <v>0</v>
      </c>
      <c r="G35" s="415">
        <v>0</v>
      </c>
      <c r="H35" s="415">
        <v>0</v>
      </c>
    </row>
    <row r="36" spans="1:8" ht="15" customHeight="1">
      <c r="A36" s="356"/>
      <c r="B36" s="413" t="s">
        <v>365</v>
      </c>
      <c r="C36" s="415">
        <v>0</v>
      </c>
      <c r="D36" s="415">
        <v>0</v>
      </c>
      <c r="E36" s="415">
        <v>0</v>
      </c>
      <c r="F36" s="415">
        <v>0</v>
      </c>
      <c r="G36" s="415">
        <v>0</v>
      </c>
      <c r="H36" s="415">
        <v>0</v>
      </c>
    </row>
    <row r="37" spans="1:8" ht="15" customHeight="1">
      <c r="A37" s="356"/>
      <c r="B37" s="413" t="s">
        <v>366</v>
      </c>
      <c r="C37" s="415">
        <v>0</v>
      </c>
      <c r="D37" s="415">
        <v>0</v>
      </c>
      <c r="E37" s="415">
        <v>0</v>
      </c>
      <c r="F37" s="415">
        <v>0</v>
      </c>
      <c r="G37" s="415">
        <v>0</v>
      </c>
      <c r="H37" s="415">
        <v>0</v>
      </c>
    </row>
    <row r="38" spans="1:8" ht="15" customHeight="1">
      <c r="A38" s="418"/>
      <c r="B38" s="419" t="s">
        <v>367</v>
      </c>
      <c r="C38" s="415">
        <v>0</v>
      </c>
      <c r="D38" s="415">
        <v>0</v>
      </c>
      <c r="E38" s="415">
        <v>0</v>
      </c>
      <c r="F38" s="415">
        <v>0</v>
      </c>
      <c r="G38" s="415">
        <v>0</v>
      </c>
      <c r="H38" s="415">
        <v>0</v>
      </c>
    </row>
    <row r="39" spans="1:8">
      <c r="A39" s="421"/>
      <c r="B39" s="422" t="s">
        <v>417</v>
      </c>
      <c r="C39" s="423">
        <f>+C11</f>
        <v>17510726</v>
      </c>
      <c r="D39" s="423">
        <f t="shared" ref="D39:H39" si="1">+D11</f>
        <v>4335953.76</v>
      </c>
      <c r="E39" s="423">
        <f t="shared" si="1"/>
        <v>21846679.759999998</v>
      </c>
      <c r="F39" s="423">
        <f t="shared" si="1"/>
        <v>21820542.030000001</v>
      </c>
      <c r="G39" s="423">
        <f t="shared" si="1"/>
        <v>20802561.5</v>
      </c>
      <c r="H39" s="423">
        <f t="shared" si="1"/>
        <v>26137.73</v>
      </c>
    </row>
    <row r="40" spans="1:8">
      <c r="C40" s="425"/>
      <c r="D40" s="425"/>
      <c r="E40" s="425"/>
      <c r="F40" s="425"/>
      <c r="G40" s="425"/>
      <c r="H40" s="425"/>
    </row>
    <row r="41" spans="1:8">
      <c r="C41" s="425"/>
      <c r="D41" s="425"/>
      <c r="E41" s="425"/>
      <c r="F41" s="425"/>
      <c r="G41" s="425"/>
      <c r="H41" s="425"/>
    </row>
    <row r="43" spans="1:8">
      <c r="C43" s="425"/>
      <c r="D43" s="425"/>
      <c r="E43" s="425"/>
      <c r="F43" s="425"/>
      <c r="G43" s="425"/>
      <c r="H43" s="425"/>
    </row>
  </sheetData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5" orientation="landscape" horizontalDpi="300" verticalDpi="300" r:id="rId1"/>
  <headerFooter>
    <oddFooter>&amp;R&amp;8LDF /6.&amp;P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activeCell="A4" sqref="A4:H4"/>
    </sheetView>
  </sheetViews>
  <sheetFormatPr baseColWidth="10" defaultRowHeight="15"/>
  <cols>
    <col min="1" max="1" width="4.5703125" style="332" customWidth="1"/>
    <col min="2" max="2" width="57.28515625" style="332" customWidth="1"/>
    <col min="3" max="3" width="12.7109375" style="332" customWidth="1"/>
    <col min="4" max="4" width="13.7109375" style="332" customWidth="1"/>
    <col min="5" max="5" width="13.5703125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>
      <c r="A4" s="403" t="s">
        <v>331</v>
      </c>
      <c r="B4" s="403"/>
      <c r="C4" s="403"/>
      <c r="D4" s="403"/>
      <c r="E4" s="403"/>
      <c r="F4" s="403"/>
      <c r="G4" s="403"/>
      <c r="H4" s="403"/>
    </row>
    <row r="5" spans="1:8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41.2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1.2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427"/>
      <c r="B10" s="428"/>
      <c r="C10" s="429"/>
      <c r="D10" s="430"/>
      <c r="E10" s="429"/>
      <c r="F10" s="429"/>
      <c r="G10" s="429"/>
      <c r="H10" s="429"/>
    </row>
    <row r="11" spans="1:8" ht="15" customHeight="1">
      <c r="A11" s="349" t="s">
        <v>369</v>
      </c>
      <c r="B11" s="350"/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</row>
    <row r="12" spans="1:8" ht="15" customHeight="1">
      <c r="A12" s="356"/>
      <c r="B12" s="413" t="s">
        <v>370</v>
      </c>
      <c r="C12" s="415">
        <v>0</v>
      </c>
      <c r="D12" s="415">
        <v>0</v>
      </c>
      <c r="E12" s="415">
        <v>0</v>
      </c>
      <c r="F12" s="415">
        <v>0</v>
      </c>
      <c r="G12" s="415">
        <v>0</v>
      </c>
      <c r="H12" s="415">
        <v>0</v>
      </c>
    </row>
    <row r="13" spans="1:8" ht="15" customHeight="1">
      <c r="A13" s="356"/>
      <c r="B13" s="413" t="s">
        <v>371</v>
      </c>
      <c r="C13" s="415">
        <v>0</v>
      </c>
      <c r="D13" s="415">
        <v>0</v>
      </c>
      <c r="E13" s="415">
        <v>0</v>
      </c>
      <c r="F13" s="415">
        <v>0</v>
      </c>
      <c r="G13" s="415">
        <v>0</v>
      </c>
      <c r="H13" s="415">
        <v>0</v>
      </c>
    </row>
    <row r="14" spans="1:8" ht="15" customHeight="1">
      <c r="A14" s="356"/>
      <c r="B14" s="413" t="s">
        <v>372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  <c r="H14" s="415">
        <v>0</v>
      </c>
    </row>
    <row r="15" spans="1:8" ht="15" customHeight="1">
      <c r="A15" s="356"/>
      <c r="B15" s="413" t="s">
        <v>373</v>
      </c>
      <c r="C15" s="415">
        <v>0</v>
      </c>
      <c r="D15" s="415">
        <v>0</v>
      </c>
      <c r="E15" s="415">
        <v>0</v>
      </c>
      <c r="F15" s="415">
        <v>0</v>
      </c>
      <c r="G15" s="415">
        <v>0</v>
      </c>
      <c r="H15" s="415">
        <v>0</v>
      </c>
    </row>
    <row r="16" spans="1:8" ht="15" customHeight="1">
      <c r="A16" s="356"/>
      <c r="B16" s="413" t="s">
        <v>374</v>
      </c>
      <c r="C16" s="415">
        <v>0</v>
      </c>
      <c r="D16" s="415">
        <v>0</v>
      </c>
      <c r="E16" s="415">
        <v>0</v>
      </c>
      <c r="F16" s="415">
        <v>0</v>
      </c>
      <c r="G16" s="415">
        <v>0</v>
      </c>
      <c r="H16" s="415">
        <v>0</v>
      </c>
    </row>
    <row r="17" spans="1:8" ht="15" customHeight="1">
      <c r="A17" s="356"/>
      <c r="B17" s="413" t="s">
        <v>375</v>
      </c>
      <c r="C17" s="415">
        <v>0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</row>
    <row r="18" spans="1:8" ht="15" customHeight="1">
      <c r="A18" s="356"/>
      <c r="B18" s="413" t="s">
        <v>376</v>
      </c>
      <c r="C18" s="415">
        <v>0</v>
      </c>
      <c r="D18" s="415">
        <v>0</v>
      </c>
      <c r="E18" s="415">
        <v>0</v>
      </c>
      <c r="F18" s="415">
        <v>0</v>
      </c>
      <c r="G18" s="415">
        <v>0</v>
      </c>
      <c r="H18" s="415">
        <v>0</v>
      </c>
    </row>
    <row r="19" spans="1:8" ht="15" customHeight="1">
      <c r="A19" s="356"/>
      <c r="B19" s="413" t="s">
        <v>377</v>
      </c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</row>
    <row r="20" spans="1:8" ht="15" customHeight="1">
      <c r="A20" s="418"/>
      <c r="B20" s="419" t="s">
        <v>378</v>
      </c>
      <c r="C20" s="415">
        <v>0</v>
      </c>
      <c r="D20" s="415">
        <v>0</v>
      </c>
      <c r="E20" s="415">
        <v>0</v>
      </c>
      <c r="F20" s="415">
        <v>0</v>
      </c>
      <c r="G20" s="415">
        <v>0</v>
      </c>
      <c r="H20" s="415">
        <v>0</v>
      </c>
    </row>
    <row r="21" spans="1:8" ht="15" customHeight="1">
      <c r="A21" s="349" t="s">
        <v>379</v>
      </c>
      <c r="B21" s="350"/>
      <c r="C21" s="412">
        <v>0</v>
      </c>
      <c r="D21" s="412">
        <v>0</v>
      </c>
      <c r="E21" s="412">
        <v>0</v>
      </c>
      <c r="F21" s="412">
        <v>0</v>
      </c>
      <c r="G21" s="412">
        <v>0</v>
      </c>
      <c r="H21" s="412">
        <v>0</v>
      </c>
    </row>
    <row r="22" spans="1:8" ht="15" customHeight="1">
      <c r="A22" s="356"/>
      <c r="B22" s="413" t="s">
        <v>380</v>
      </c>
      <c r="C22" s="415">
        <v>0</v>
      </c>
      <c r="D22" s="415">
        <v>0</v>
      </c>
      <c r="E22" s="415">
        <v>0</v>
      </c>
      <c r="F22" s="415">
        <v>0</v>
      </c>
      <c r="G22" s="415">
        <v>0</v>
      </c>
      <c r="H22" s="415">
        <v>0</v>
      </c>
    </row>
    <row r="23" spans="1:8" ht="15" customHeight="1">
      <c r="A23" s="356"/>
      <c r="B23" s="413" t="s">
        <v>381</v>
      </c>
      <c r="C23" s="415">
        <v>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</row>
    <row r="24" spans="1:8" ht="15" customHeight="1">
      <c r="A24" s="356"/>
      <c r="B24" s="413" t="s">
        <v>382</v>
      </c>
      <c r="C24" s="415">
        <v>0</v>
      </c>
      <c r="D24" s="415">
        <v>0</v>
      </c>
      <c r="E24" s="415">
        <v>0</v>
      </c>
      <c r="F24" s="415">
        <v>0</v>
      </c>
      <c r="G24" s="415">
        <v>0</v>
      </c>
      <c r="H24" s="415">
        <v>0</v>
      </c>
    </row>
    <row r="25" spans="1:8" ht="15" customHeight="1">
      <c r="A25" s="356"/>
      <c r="B25" s="413" t="s">
        <v>383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</row>
    <row r="26" spans="1:8" ht="15" customHeight="1">
      <c r="A26" s="356"/>
      <c r="B26" s="413" t="s">
        <v>384</v>
      </c>
      <c r="C26" s="415">
        <v>0</v>
      </c>
      <c r="D26" s="415">
        <v>0</v>
      </c>
      <c r="E26" s="415">
        <v>0</v>
      </c>
      <c r="F26" s="415">
        <v>0</v>
      </c>
      <c r="G26" s="415">
        <v>0</v>
      </c>
      <c r="H26" s="415">
        <v>0</v>
      </c>
    </row>
    <row r="27" spans="1:8" ht="15" customHeight="1">
      <c r="A27" s="356"/>
      <c r="B27" s="413" t="s">
        <v>385</v>
      </c>
      <c r="C27" s="415">
        <v>0</v>
      </c>
      <c r="D27" s="415">
        <v>0</v>
      </c>
      <c r="E27" s="415">
        <v>0</v>
      </c>
      <c r="F27" s="415">
        <v>0</v>
      </c>
      <c r="G27" s="415">
        <v>0</v>
      </c>
      <c r="H27" s="415">
        <v>0</v>
      </c>
    </row>
    <row r="28" spans="1:8" ht="15" customHeight="1">
      <c r="A28" s="356"/>
      <c r="B28" s="413" t="s">
        <v>386</v>
      </c>
      <c r="C28" s="415">
        <v>0</v>
      </c>
      <c r="D28" s="415">
        <v>0</v>
      </c>
      <c r="E28" s="415">
        <v>0</v>
      </c>
      <c r="F28" s="415">
        <v>0</v>
      </c>
      <c r="G28" s="415">
        <v>0</v>
      </c>
      <c r="H28" s="415">
        <v>0</v>
      </c>
    </row>
    <row r="29" spans="1:8" ht="15" customHeight="1">
      <c r="A29" s="356"/>
      <c r="B29" s="413" t="s">
        <v>387</v>
      </c>
      <c r="C29" s="415">
        <v>0</v>
      </c>
      <c r="D29" s="415">
        <v>0</v>
      </c>
      <c r="E29" s="415">
        <v>0</v>
      </c>
      <c r="F29" s="415">
        <v>0</v>
      </c>
      <c r="G29" s="415">
        <v>0</v>
      </c>
      <c r="H29" s="415">
        <v>0</v>
      </c>
    </row>
    <row r="30" spans="1:8" ht="15" customHeight="1">
      <c r="A30" s="418"/>
      <c r="B30" s="419" t="s">
        <v>388</v>
      </c>
      <c r="C30" s="415">
        <v>0</v>
      </c>
      <c r="D30" s="415">
        <v>0</v>
      </c>
      <c r="E30" s="415">
        <v>0</v>
      </c>
      <c r="F30" s="415">
        <v>0</v>
      </c>
      <c r="G30" s="415">
        <v>0</v>
      </c>
      <c r="H30" s="415">
        <v>0</v>
      </c>
    </row>
    <row r="31" spans="1:8" ht="15" customHeight="1">
      <c r="A31" s="349" t="s">
        <v>389</v>
      </c>
      <c r="B31" s="350"/>
      <c r="C31" s="412">
        <f>+C32</f>
        <v>9999996</v>
      </c>
      <c r="D31" s="412">
        <f t="shared" ref="D31:H31" si="0">+D32</f>
        <v>0</v>
      </c>
      <c r="E31" s="412">
        <f t="shared" si="0"/>
        <v>9999996</v>
      </c>
      <c r="F31" s="412">
        <f t="shared" si="0"/>
        <v>0</v>
      </c>
      <c r="G31" s="412">
        <f t="shared" si="0"/>
        <v>0</v>
      </c>
      <c r="H31" s="412">
        <f t="shared" si="0"/>
        <v>9999996</v>
      </c>
    </row>
    <row r="32" spans="1:8" ht="15" customHeight="1">
      <c r="A32" s="356"/>
      <c r="B32" s="413" t="s">
        <v>390</v>
      </c>
      <c r="C32" s="415">
        <v>9999996</v>
      </c>
      <c r="D32" s="415">
        <v>0</v>
      </c>
      <c r="E32" s="415">
        <v>9999996</v>
      </c>
      <c r="F32" s="415">
        <v>0</v>
      </c>
      <c r="G32" s="415">
        <v>0</v>
      </c>
      <c r="H32" s="415">
        <v>9999996</v>
      </c>
    </row>
    <row r="33" spans="1:8" ht="15" customHeight="1">
      <c r="A33" s="356"/>
      <c r="B33" s="413" t="s">
        <v>391</v>
      </c>
      <c r="C33" s="415">
        <v>0</v>
      </c>
      <c r="D33" s="415">
        <v>0</v>
      </c>
      <c r="E33" s="415">
        <v>0</v>
      </c>
      <c r="F33" s="415">
        <v>0</v>
      </c>
      <c r="G33" s="415">
        <v>0</v>
      </c>
      <c r="H33" s="415">
        <v>0</v>
      </c>
    </row>
    <row r="34" spans="1:8" ht="15" customHeight="1">
      <c r="A34" s="356"/>
      <c r="B34" s="413" t="s">
        <v>392</v>
      </c>
      <c r="C34" s="415">
        <v>0</v>
      </c>
      <c r="D34" s="415">
        <v>0</v>
      </c>
      <c r="E34" s="415">
        <v>0</v>
      </c>
      <c r="F34" s="415">
        <v>0</v>
      </c>
      <c r="G34" s="415">
        <v>0</v>
      </c>
      <c r="H34" s="415">
        <v>0</v>
      </c>
    </row>
    <row r="35" spans="1:8" ht="15" customHeight="1">
      <c r="A35" s="356"/>
      <c r="B35" s="413"/>
      <c r="C35" s="412"/>
      <c r="D35" s="431"/>
      <c r="E35" s="412"/>
      <c r="F35" s="412"/>
      <c r="G35" s="412"/>
      <c r="H35" s="412"/>
    </row>
    <row r="36" spans="1:8">
      <c r="A36" s="421"/>
      <c r="B36" s="422" t="s">
        <v>418</v>
      </c>
      <c r="C36" s="423">
        <f>+C31</f>
        <v>9999996</v>
      </c>
      <c r="D36" s="423">
        <f t="shared" ref="D36:H36" si="1">+D31</f>
        <v>0</v>
      </c>
      <c r="E36" s="423">
        <f t="shared" si="1"/>
        <v>9999996</v>
      </c>
      <c r="F36" s="423">
        <f t="shared" si="1"/>
        <v>0</v>
      </c>
      <c r="G36" s="423">
        <f t="shared" si="1"/>
        <v>0</v>
      </c>
      <c r="H36" s="423">
        <f t="shared" si="1"/>
        <v>9999996</v>
      </c>
    </row>
    <row r="37" spans="1:8">
      <c r="C37" s="425"/>
      <c r="D37" s="425"/>
      <c r="E37" s="425"/>
      <c r="F37" s="425"/>
      <c r="G37" s="425"/>
      <c r="H37" s="425"/>
    </row>
    <row r="38" spans="1:8">
      <c r="C38" s="425"/>
      <c r="D38" s="425"/>
      <c r="E38" s="425"/>
      <c r="F38" s="425"/>
      <c r="G38" s="425"/>
      <c r="H38" s="425"/>
    </row>
    <row r="40" spans="1:8">
      <c r="C40" s="425"/>
      <c r="D40" s="425"/>
      <c r="E40" s="425"/>
      <c r="F40" s="425"/>
      <c r="G40" s="425"/>
      <c r="H40" s="425"/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2" orientation="landscape" horizontalDpi="300" verticalDpi="300" r:id="rId1"/>
  <headerFooter>
    <oddFooter>&amp;R&amp;8LDF /6.&amp;P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7" zoomScaleSheetLayoutView="100" workbookViewId="0">
      <selection activeCell="G8" sqref="G8"/>
    </sheetView>
  </sheetViews>
  <sheetFormatPr baseColWidth="10" defaultRowHeight="15"/>
  <cols>
    <col min="1" max="1" width="4.5703125" style="332" customWidth="1"/>
    <col min="2" max="2" width="57.28515625" style="332" customWidth="1"/>
    <col min="3" max="3" width="12.7109375" style="332" customWidth="1"/>
    <col min="4" max="5" width="14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 s="309" customFormat="1">
      <c r="A4" s="403" t="s">
        <v>331</v>
      </c>
      <c r="B4" s="403"/>
      <c r="C4" s="403"/>
      <c r="D4" s="403"/>
      <c r="E4" s="403"/>
      <c r="F4" s="403"/>
      <c r="G4" s="403"/>
      <c r="H4" s="403"/>
    </row>
    <row r="5" spans="1:8" s="309" customFormat="1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27.7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1.2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427"/>
      <c r="B10" s="428"/>
      <c r="C10" s="429"/>
      <c r="D10" s="429"/>
      <c r="E10" s="429"/>
      <c r="F10" s="429"/>
      <c r="G10" s="429"/>
      <c r="H10" s="429"/>
    </row>
    <row r="11" spans="1:8" ht="15" customHeight="1">
      <c r="A11" s="349" t="s">
        <v>394</v>
      </c>
      <c r="B11" s="350"/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</row>
    <row r="12" spans="1:8" ht="15" customHeight="1">
      <c r="A12" s="356"/>
      <c r="B12" s="413" t="s">
        <v>395</v>
      </c>
      <c r="C12" s="415">
        <v>0</v>
      </c>
      <c r="D12" s="415">
        <v>0</v>
      </c>
      <c r="E12" s="415">
        <v>0</v>
      </c>
      <c r="F12" s="415">
        <v>0</v>
      </c>
      <c r="G12" s="415">
        <v>0</v>
      </c>
      <c r="H12" s="415">
        <v>0</v>
      </c>
    </row>
    <row r="13" spans="1:8" ht="15" customHeight="1">
      <c r="A13" s="356"/>
      <c r="B13" s="413" t="s">
        <v>396</v>
      </c>
      <c r="C13" s="415">
        <v>0</v>
      </c>
      <c r="D13" s="415">
        <v>0</v>
      </c>
      <c r="E13" s="415">
        <v>0</v>
      </c>
      <c r="F13" s="415">
        <v>0</v>
      </c>
      <c r="G13" s="415">
        <v>0</v>
      </c>
      <c r="H13" s="415">
        <v>0</v>
      </c>
    </row>
    <row r="14" spans="1:8" ht="15" customHeight="1">
      <c r="A14" s="356"/>
      <c r="B14" s="413" t="s">
        <v>397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  <c r="H14" s="415">
        <v>0</v>
      </c>
    </row>
    <row r="15" spans="1:8" ht="20.25" customHeight="1">
      <c r="A15" s="356"/>
      <c r="B15" s="413" t="s">
        <v>398</v>
      </c>
      <c r="C15" s="415">
        <v>0</v>
      </c>
      <c r="D15" s="415">
        <v>0</v>
      </c>
      <c r="E15" s="415">
        <v>0</v>
      </c>
      <c r="F15" s="415">
        <v>0</v>
      </c>
      <c r="G15" s="415">
        <v>0</v>
      </c>
      <c r="H15" s="415">
        <v>0</v>
      </c>
    </row>
    <row r="16" spans="1:8" ht="23.25" customHeight="1">
      <c r="A16" s="356"/>
      <c r="B16" s="413" t="s">
        <v>399</v>
      </c>
      <c r="C16" s="415">
        <v>0</v>
      </c>
      <c r="D16" s="415">
        <v>0</v>
      </c>
      <c r="E16" s="415">
        <v>0</v>
      </c>
      <c r="F16" s="415">
        <v>0</v>
      </c>
      <c r="G16" s="415">
        <v>0</v>
      </c>
      <c r="H16" s="415">
        <v>0</v>
      </c>
    </row>
    <row r="17" spans="1:8" ht="15" customHeight="1">
      <c r="A17" s="356"/>
      <c r="B17" s="413" t="s">
        <v>400</v>
      </c>
      <c r="C17" s="415">
        <v>0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</row>
    <row r="18" spans="1:8" ht="15" customHeight="1">
      <c r="A18" s="418"/>
      <c r="B18" s="419" t="s">
        <v>401</v>
      </c>
      <c r="C18" s="415">
        <v>0</v>
      </c>
      <c r="D18" s="415">
        <v>0</v>
      </c>
      <c r="E18" s="415">
        <v>0</v>
      </c>
      <c r="F18" s="415">
        <v>0</v>
      </c>
      <c r="G18" s="415">
        <v>0</v>
      </c>
      <c r="H18" s="415">
        <v>0</v>
      </c>
    </row>
    <row r="19" spans="1:8" ht="15" customHeight="1">
      <c r="A19" s="349" t="s">
        <v>402</v>
      </c>
      <c r="B19" s="350"/>
      <c r="C19" s="412">
        <v>0</v>
      </c>
      <c r="D19" s="412">
        <v>0</v>
      </c>
      <c r="E19" s="412">
        <v>0</v>
      </c>
      <c r="F19" s="412">
        <v>0</v>
      </c>
      <c r="G19" s="412">
        <v>0</v>
      </c>
      <c r="H19" s="412">
        <v>0</v>
      </c>
    </row>
    <row r="20" spans="1:8" ht="15" customHeight="1">
      <c r="A20" s="356"/>
      <c r="B20" s="413" t="s">
        <v>403</v>
      </c>
      <c r="C20" s="415">
        <v>0</v>
      </c>
      <c r="D20" s="415">
        <v>0</v>
      </c>
      <c r="E20" s="415">
        <v>0</v>
      </c>
      <c r="F20" s="415">
        <v>0</v>
      </c>
      <c r="G20" s="415">
        <v>0</v>
      </c>
      <c r="H20" s="415">
        <v>0</v>
      </c>
    </row>
    <row r="21" spans="1:8" ht="15" customHeight="1">
      <c r="A21" s="356"/>
      <c r="B21" s="413" t="s">
        <v>404</v>
      </c>
      <c r="C21" s="415"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</row>
    <row r="22" spans="1:8" ht="15" customHeight="1">
      <c r="A22" s="418"/>
      <c r="B22" s="419" t="s">
        <v>405</v>
      </c>
      <c r="C22" s="415">
        <v>0</v>
      </c>
      <c r="D22" s="415">
        <v>0</v>
      </c>
      <c r="E22" s="415">
        <v>0</v>
      </c>
      <c r="F22" s="415">
        <v>0</v>
      </c>
      <c r="G22" s="415">
        <v>0</v>
      </c>
      <c r="H22" s="415">
        <v>0</v>
      </c>
    </row>
    <row r="23" spans="1:8" ht="15" customHeight="1">
      <c r="A23" s="349" t="s">
        <v>406</v>
      </c>
      <c r="B23" s="350"/>
      <c r="C23" s="412">
        <v>0</v>
      </c>
      <c r="D23" s="412">
        <v>0</v>
      </c>
      <c r="E23" s="412">
        <v>0</v>
      </c>
      <c r="F23" s="412">
        <v>0</v>
      </c>
      <c r="G23" s="412">
        <v>0</v>
      </c>
      <c r="H23" s="412">
        <v>0</v>
      </c>
    </row>
    <row r="24" spans="1:8" ht="15" customHeight="1">
      <c r="A24" s="356"/>
      <c r="B24" s="413" t="s">
        <v>407</v>
      </c>
      <c r="C24" s="415">
        <v>0</v>
      </c>
      <c r="D24" s="415">
        <v>0</v>
      </c>
      <c r="E24" s="415">
        <v>0</v>
      </c>
      <c r="F24" s="415">
        <v>0</v>
      </c>
      <c r="G24" s="415">
        <v>0</v>
      </c>
      <c r="H24" s="415">
        <v>0</v>
      </c>
    </row>
    <row r="25" spans="1:8" ht="15" customHeight="1">
      <c r="A25" s="356"/>
      <c r="B25" s="413" t="s">
        <v>408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</row>
    <row r="26" spans="1:8" ht="15" customHeight="1">
      <c r="A26" s="356"/>
      <c r="B26" s="413" t="s">
        <v>409</v>
      </c>
      <c r="C26" s="415">
        <v>0</v>
      </c>
      <c r="D26" s="415">
        <v>0</v>
      </c>
      <c r="E26" s="415">
        <v>0</v>
      </c>
      <c r="F26" s="415">
        <v>0</v>
      </c>
      <c r="G26" s="415">
        <v>0</v>
      </c>
      <c r="H26" s="415">
        <v>0</v>
      </c>
    </row>
    <row r="27" spans="1:8" ht="15" customHeight="1">
      <c r="A27" s="356"/>
      <c r="B27" s="413" t="s">
        <v>410</v>
      </c>
      <c r="C27" s="415">
        <v>0</v>
      </c>
      <c r="D27" s="415">
        <v>0</v>
      </c>
      <c r="E27" s="415">
        <v>0</v>
      </c>
      <c r="F27" s="415">
        <v>0</v>
      </c>
      <c r="G27" s="415">
        <v>0</v>
      </c>
      <c r="H27" s="415">
        <v>0</v>
      </c>
    </row>
    <row r="28" spans="1:8" ht="15" customHeight="1">
      <c r="A28" s="356"/>
      <c r="B28" s="413" t="s">
        <v>411</v>
      </c>
      <c r="C28" s="415">
        <v>0</v>
      </c>
      <c r="D28" s="415">
        <v>0</v>
      </c>
      <c r="E28" s="415">
        <v>0</v>
      </c>
      <c r="F28" s="415">
        <v>0</v>
      </c>
      <c r="G28" s="415">
        <v>0</v>
      </c>
      <c r="H28" s="415">
        <v>0</v>
      </c>
    </row>
    <row r="29" spans="1:8" ht="15" customHeight="1">
      <c r="A29" s="356"/>
      <c r="B29" s="413" t="s">
        <v>412</v>
      </c>
      <c r="C29" s="415">
        <v>0</v>
      </c>
      <c r="D29" s="415">
        <v>0</v>
      </c>
      <c r="E29" s="415">
        <v>0</v>
      </c>
      <c r="F29" s="415">
        <v>0</v>
      </c>
      <c r="G29" s="415">
        <v>0</v>
      </c>
      <c r="H29" s="415">
        <v>0</v>
      </c>
    </row>
    <row r="30" spans="1:8" ht="15" customHeight="1">
      <c r="A30" s="356"/>
      <c r="B30" s="413" t="s">
        <v>413</v>
      </c>
      <c r="C30" s="415">
        <v>0</v>
      </c>
      <c r="D30" s="415">
        <v>0</v>
      </c>
      <c r="E30" s="415">
        <v>0</v>
      </c>
      <c r="F30" s="415">
        <v>0</v>
      </c>
      <c r="G30" s="415">
        <v>0</v>
      </c>
      <c r="H30" s="415">
        <v>0</v>
      </c>
    </row>
    <row r="31" spans="1:8" ht="15" customHeight="1">
      <c r="A31" s="356"/>
      <c r="B31" s="413"/>
      <c r="C31" s="412"/>
      <c r="D31" s="412"/>
      <c r="E31" s="412"/>
      <c r="F31" s="412"/>
      <c r="G31" s="412"/>
      <c r="H31" s="412"/>
    </row>
    <row r="32" spans="1:8" ht="15" customHeight="1">
      <c r="A32" s="356"/>
      <c r="B32" s="413"/>
      <c r="C32" s="412"/>
      <c r="D32" s="412"/>
      <c r="E32" s="412"/>
      <c r="F32" s="412"/>
      <c r="G32" s="412"/>
      <c r="H32" s="412"/>
    </row>
    <row r="33" spans="1:8" s="420" customFormat="1" ht="15" customHeight="1">
      <c r="A33" s="421"/>
      <c r="B33" s="422" t="s">
        <v>419</v>
      </c>
      <c r="C33" s="423">
        <v>0</v>
      </c>
      <c r="D33" s="423">
        <v>0</v>
      </c>
      <c r="E33" s="423">
        <v>0</v>
      </c>
      <c r="F33" s="423">
        <v>0</v>
      </c>
      <c r="G33" s="423">
        <v>0</v>
      </c>
      <c r="H33" s="423">
        <v>0</v>
      </c>
    </row>
    <row r="34" spans="1:8">
      <c r="A34" s="421"/>
      <c r="B34" s="422" t="s">
        <v>420</v>
      </c>
      <c r="C34" s="423">
        <f>+'[2]EAPED NE COG'!C10+'[2]EAPED E COG'!C10</f>
        <v>49143948.280000001</v>
      </c>
      <c r="D34" s="423">
        <f>+'[2]EAPED NE COG'!D10+'[2]EAPED E COG'!D10</f>
        <v>20449592.769999996</v>
      </c>
      <c r="E34" s="423">
        <f>+'[2]EAPED NE COG'!E10+'[2]EAPED E COG'!E10</f>
        <v>69593541.049999997</v>
      </c>
      <c r="F34" s="423">
        <f>+'[2]EAPED NE COG'!F10+'[2]EAPED E COG'!F10</f>
        <v>46797508.030000001</v>
      </c>
      <c r="G34" s="423">
        <f>+'[2]EAPED NE COG'!G10+'[2]EAPED E COG'!G10</f>
        <v>44962385.020000003</v>
      </c>
      <c r="H34" s="423">
        <f>+'[2]EAPED NE COG'!H10+'[2]EAPED E COG'!H10</f>
        <v>22796033.02</v>
      </c>
    </row>
    <row r="35" spans="1:8">
      <c r="C35" s="425"/>
      <c r="D35" s="425"/>
      <c r="E35" s="425"/>
      <c r="F35" s="425"/>
      <c r="G35" s="425"/>
      <c r="H35" s="425"/>
    </row>
    <row r="36" spans="1:8">
      <c r="C36" s="425"/>
      <c r="D36" s="425"/>
      <c r="E36" s="425"/>
      <c r="F36" s="425"/>
      <c r="G36" s="425"/>
      <c r="H36" s="425"/>
    </row>
    <row r="38" spans="1:8">
      <c r="C38" s="425"/>
      <c r="D38" s="425"/>
      <c r="E38" s="425"/>
      <c r="F38" s="425"/>
      <c r="G38" s="425"/>
      <c r="H38" s="425"/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>&amp;R&amp;8LDF /6.&amp;P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topLeftCell="A13" zoomScaleSheetLayoutView="100" workbookViewId="0">
      <selection activeCell="A3" sqref="A3:H3"/>
    </sheetView>
  </sheetViews>
  <sheetFormatPr baseColWidth="10" defaultRowHeight="15"/>
  <cols>
    <col min="1" max="1" width="4.5703125" style="332" customWidth="1"/>
    <col min="2" max="2" width="57.28515625" style="332" customWidth="1"/>
    <col min="3" max="3" width="12.7109375" style="332" customWidth="1"/>
    <col min="4" max="4" width="13.7109375" style="332" customWidth="1"/>
    <col min="5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 s="309" customFormat="1">
      <c r="A4" s="403" t="s">
        <v>421</v>
      </c>
      <c r="B4" s="403"/>
      <c r="C4" s="403"/>
      <c r="D4" s="403"/>
      <c r="E4" s="403"/>
      <c r="F4" s="403"/>
      <c r="G4" s="403"/>
      <c r="H4" s="403"/>
    </row>
    <row r="5" spans="1:8" s="309" customFormat="1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41.2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1.2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427"/>
      <c r="B10" s="428"/>
      <c r="C10" s="429"/>
      <c r="D10" s="429"/>
      <c r="E10" s="429"/>
      <c r="F10" s="429"/>
      <c r="G10" s="429"/>
      <c r="H10" s="429"/>
    </row>
    <row r="11" spans="1:8" ht="15" customHeight="1">
      <c r="A11" s="432" t="s">
        <v>339</v>
      </c>
      <c r="B11" s="433"/>
      <c r="C11" s="434">
        <f>+C12+C13+C14+C15+C16+C17+C18+C19</f>
        <v>21633226</v>
      </c>
      <c r="D11" s="434">
        <f t="shared" ref="D11:H11" si="0">+D12+D13+D14+D15+D16+D17+D18+D19</f>
        <v>16113639</v>
      </c>
      <c r="E11" s="434">
        <f t="shared" si="0"/>
        <v>37746865</v>
      </c>
      <c r="F11" s="434">
        <f t="shared" si="0"/>
        <v>24976966</v>
      </c>
      <c r="G11" s="434">
        <f t="shared" si="0"/>
        <v>24159824</v>
      </c>
      <c r="H11" s="434">
        <f t="shared" si="0"/>
        <v>12769899</v>
      </c>
    </row>
    <row r="12" spans="1:8" ht="15" customHeight="1">
      <c r="A12" s="435"/>
      <c r="B12" s="436" t="s">
        <v>422</v>
      </c>
      <c r="C12" s="437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</row>
    <row r="13" spans="1:8" ht="15" customHeight="1">
      <c r="A13" s="435"/>
      <c r="B13" s="436" t="s">
        <v>423</v>
      </c>
      <c r="C13" s="437">
        <v>0</v>
      </c>
      <c r="D13" s="437">
        <v>0</v>
      </c>
      <c r="E13" s="437">
        <v>0</v>
      </c>
      <c r="F13" s="437">
        <v>0</v>
      </c>
      <c r="G13" s="437">
        <v>0</v>
      </c>
      <c r="H13" s="437">
        <v>0</v>
      </c>
    </row>
    <row r="14" spans="1:8" ht="15" customHeight="1">
      <c r="A14" s="435"/>
      <c r="B14" s="436" t="s">
        <v>424</v>
      </c>
      <c r="C14" s="437">
        <v>0</v>
      </c>
      <c r="D14" s="437">
        <v>0</v>
      </c>
      <c r="E14" s="437">
        <v>0</v>
      </c>
      <c r="F14" s="437">
        <v>0</v>
      </c>
      <c r="G14" s="437">
        <v>0</v>
      </c>
      <c r="H14" s="437">
        <v>0</v>
      </c>
    </row>
    <row r="15" spans="1:8" ht="15" customHeight="1">
      <c r="A15" s="435"/>
      <c r="B15" s="436" t="s">
        <v>425</v>
      </c>
      <c r="C15" s="437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</row>
    <row r="16" spans="1:8" ht="15" customHeight="1">
      <c r="A16" s="435"/>
      <c r="B16" s="436" t="s">
        <v>426</v>
      </c>
      <c r="C16" s="437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</row>
    <row r="17" spans="1:8" ht="15" customHeight="1">
      <c r="A17" s="435"/>
      <c r="B17" s="436" t="s">
        <v>427</v>
      </c>
      <c r="C17" s="437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</row>
    <row r="18" spans="1:8" ht="15" customHeight="1">
      <c r="A18" s="435"/>
      <c r="B18" s="436" t="s">
        <v>428</v>
      </c>
      <c r="C18" s="437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</row>
    <row r="19" spans="1:8" ht="15" customHeight="1">
      <c r="A19" s="435"/>
      <c r="B19" s="436" t="s">
        <v>429</v>
      </c>
      <c r="C19" s="437">
        <v>21633226</v>
      </c>
      <c r="D19" s="437">
        <v>16113639</v>
      </c>
      <c r="E19" s="437">
        <v>37746865</v>
      </c>
      <c r="F19" s="437">
        <v>24976966</v>
      </c>
      <c r="G19" s="437">
        <v>24159824</v>
      </c>
      <c r="H19" s="437">
        <v>12769899</v>
      </c>
    </row>
    <row r="20" spans="1:8" ht="15" customHeight="1">
      <c r="A20" s="435"/>
      <c r="B20" s="436"/>
      <c r="C20" s="434"/>
      <c r="D20" s="434"/>
      <c r="E20" s="434"/>
      <c r="F20" s="434"/>
      <c r="G20" s="434"/>
      <c r="H20" s="438"/>
    </row>
    <row r="21" spans="1:8" ht="15" customHeight="1">
      <c r="A21" s="432" t="s">
        <v>416</v>
      </c>
      <c r="B21" s="433"/>
      <c r="C21" s="434">
        <f>+C22+C23+C24+C25+C26+C27+C28+C29</f>
        <v>27510722</v>
      </c>
      <c r="D21" s="434">
        <f t="shared" ref="D21:H21" si="1">+D22+D23+D24+D25+D26+D27+D28+D29</f>
        <v>4335954</v>
      </c>
      <c r="E21" s="434">
        <f t="shared" si="1"/>
        <v>31846676</v>
      </c>
      <c r="F21" s="434">
        <f t="shared" si="1"/>
        <v>21820542</v>
      </c>
      <c r="G21" s="434">
        <f t="shared" si="1"/>
        <v>20802562</v>
      </c>
      <c r="H21" s="434">
        <f t="shared" si="1"/>
        <v>10026134</v>
      </c>
    </row>
    <row r="22" spans="1:8" ht="15" customHeight="1">
      <c r="A22" s="435"/>
      <c r="B22" s="436" t="s">
        <v>422</v>
      </c>
      <c r="C22" s="437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</row>
    <row r="23" spans="1:8" ht="15" customHeight="1">
      <c r="A23" s="435"/>
      <c r="B23" s="436" t="s">
        <v>423</v>
      </c>
      <c r="C23" s="437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</row>
    <row r="24" spans="1:8" ht="15" customHeight="1">
      <c r="A24" s="435"/>
      <c r="B24" s="436" t="s">
        <v>424</v>
      </c>
      <c r="C24" s="437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</row>
    <row r="25" spans="1:8" ht="15" customHeight="1">
      <c r="A25" s="435"/>
      <c r="B25" s="436" t="s">
        <v>425</v>
      </c>
      <c r="C25" s="437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</row>
    <row r="26" spans="1:8" ht="15" customHeight="1">
      <c r="A26" s="435"/>
      <c r="B26" s="436" t="s">
        <v>426</v>
      </c>
      <c r="C26" s="437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</row>
    <row r="27" spans="1:8" ht="15" customHeight="1">
      <c r="A27" s="435"/>
      <c r="B27" s="436" t="s">
        <v>427</v>
      </c>
      <c r="C27" s="437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</row>
    <row r="28" spans="1:8" ht="15" customHeight="1">
      <c r="A28" s="435"/>
      <c r="B28" s="436" t="s">
        <v>428</v>
      </c>
      <c r="C28" s="437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</row>
    <row r="29" spans="1:8" ht="15" customHeight="1">
      <c r="A29" s="435"/>
      <c r="B29" s="436" t="s">
        <v>429</v>
      </c>
      <c r="C29" s="437">
        <v>27510722</v>
      </c>
      <c r="D29" s="437">
        <v>4335954</v>
      </c>
      <c r="E29" s="437">
        <v>31846676</v>
      </c>
      <c r="F29" s="437">
        <v>21820542</v>
      </c>
      <c r="G29" s="437">
        <v>20802562</v>
      </c>
      <c r="H29" s="437">
        <v>10026134</v>
      </c>
    </row>
    <row r="30" spans="1:8" ht="15" customHeight="1">
      <c r="A30" s="435"/>
      <c r="B30" s="436"/>
      <c r="C30" s="434"/>
      <c r="D30" s="434"/>
      <c r="E30" s="434"/>
      <c r="F30" s="434"/>
      <c r="G30" s="434"/>
      <c r="H30" s="434"/>
    </row>
    <row r="31" spans="1:8" ht="15" customHeight="1">
      <c r="A31" s="435"/>
      <c r="B31" s="436"/>
      <c r="C31" s="434"/>
      <c r="D31" s="434"/>
      <c r="E31" s="434"/>
      <c r="F31" s="434"/>
      <c r="G31" s="434"/>
      <c r="H31" s="434"/>
    </row>
    <row r="32" spans="1:8" ht="15" customHeight="1">
      <c r="A32" s="435"/>
      <c r="B32" s="436"/>
      <c r="C32" s="434"/>
      <c r="D32" s="434"/>
      <c r="E32" s="434"/>
      <c r="F32" s="434"/>
      <c r="G32" s="434"/>
      <c r="H32" s="434"/>
    </row>
    <row r="33" spans="1:8" ht="15" customHeight="1">
      <c r="A33" s="435"/>
      <c r="B33" s="436"/>
      <c r="C33" s="434"/>
      <c r="D33" s="434"/>
      <c r="E33" s="434"/>
      <c r="F33" s="434"/>
      <c r="G33" s="434"/>
      <c r="H33" s="434"/>
    </row>
    <row r="34" spans="1:8" ht="15" customHeight="1">
      <c r="A34" s="435"/>
      <c r="B34" s="436"/>
      <c r="C34" s="434"/>
      <c r="D34" s="434"/>
      <c r="E34" s="434"/>
      <c r="F34" s="434"/>
      <c r="G34" s="434"/>
      <c r="H34" s="434"/>
    </row>
    <row r="35" spans="1:8" ht="15" customHeight="1">
      <c r="A35" s="435"/>
      <c r="B35" s="436"/>
      <c r="C35" s="434"/>
      <c r="D35" s="434"/>
      <c r="E35" s="434"/>
      <c r="F35" s="434"/>
      <c r="G35" s="434"/>
      <c r="H35" s="434"/>
    </row>
    <row r="36" spans="1:8" ht="15" customHeight="1">
      <c r="A36" s="435"/>
      <c r="B36" s="436"/>
      <c r="C36" s="434"/>
      <c r="D36" s="434"/>
      <c r="E36" s="434"/>
      <c r="F36" s="434"/>
      <c r="G36" s="434"/>
      <c r="H36" s="434"/>
    </row>
    <row r="37" spans="1:8">
      <c r="A37" s="439" t="s">
        <v>430</v>
      </c>
      <c r="B37" s="440"/>
      <c r="C37" s="441">
        <f>+C21+C11</f>
        <v>49143948</v>
      </c>
      <c r="D37" s="441">
        <f t="shared" ref="D37:H37" si="2">+D21+D11</f>
        <v>20449593</v>
      </c>
      <c r="E37" s="441">
        <f t="shared" si="2"/>
        <v>69593541</v>
      </c>
      <c r="F37" s="441">
        <f t="shared" si="2"/>
        <v>46797508</v>
      </c>
      <c r="G37" s="441">
        <f t="shared" si="2"/>
        <v>44962386</v>
      </c>
      <c r="H37" s="441">
        <f t="shared" si="2"/>
        <v>22796033</v>
      </c>
    </row>
    <row r="38" spans="1:8">
      <c r="A38" s="442"/>
      <c r="B38" s="442"/>
      <c r="C38" s="443"/>
      <c r="D38" s="443"/>
      <c r="E38" s="443"/>
      <c r="F38" s="443"/>
      <c r="G38" s="443"/>
      <c r="H38" s="443"/>
    </row>
    <row r="39" spans="1:8">
      <c r="C39" s="425"/>
      <c r="D39" s="425"/>
      <c r="E39" s="425"/>
      <c r="F39" s="425"/>
      <c r="G39" s="425"/>
      <c r="H39" s="425"/>
    </row>
    <row r="40" spans="1:8">
      <c r="C40" s="425"/>
      <c r="D40" s="425"/>
      <c r="E40" s="425"/>
      <c r="F40" s="425"/>
      <c r="G40" s="425"/>
      <c r="H40" s="425"/>
    </row>
    <row r="42" spans="1:8">
      <c r="C42" s="425"/>
      <c r="D42" s="425"/>
      <c r="E42" s="425"/>
      <c r="F42" s="425"/>
      <c r="G42" s="425"/>
      <c r="H42" s="425"/>
    </row>
  </sheetData>
  <mergeCells count="12">
    <mergeCell ref="A7:B9"/>
    <mergeCell ref="C7:G7"/>
    <mergeCell ref="H7:H8"/>
    <mergeCell ref="A11:B11"/>
    <mergeCell ref="A21:B21"/>
    <mergeCell ref="A37:B3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7" orientation="landscape" horizontalDpi="300" verticalDpi="300" r:id="rId1"/>
  <headerFooter>
    <oddFooter>&amp;R&amp;8LDF /6.&amp;P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zoomScaleSheetLayoutView="100" workbookViewId="0">
      <selection activeCell="B35" sqref="B35"/>
    </sheetView>
  </sheetViews>
  <sheetFormatPr baseColWidth="10" defaultRowHeight="15"/>
  <cols>
    <col min="1" max="1" width="4.5703125" style="467" customWidth="1"/>
    <col min="2" max="2" width="60.28515625" style="332" customWidth="1"/>
    <col min="3" max="3" width="12.7109375" style="332" customWidth="1"/>
    <col min="4" max="5" width="14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 s="309" customFormat="1">
      <c r="A4" s="403" t="s">
        <v>431</v>
      </c>
      <c r="B4" s="403"/>
      <c r="C4" s="403"/>
      <c r="D4" s="403"/>
      <c r="E4" s="403"/>
      <c r="F4" s="403"/>
      <c r="G4" s="403"/>
      <c r="H4" s="403"/>
    </row>
    <row r="5" spans="1:8" s="309" customFormat="1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>
      <c r="A7" s="444" t="s">
        <v>225</v>
      </c>
      <c r="B7" s="444"/>
      <c r="C7" s="445" t="s">
        <v>334</v>
      </c>
      <c r="D7" s="445"/>
      <c r="E7" s="445"/>
      <c r="F7" s="445"/>
      <c r="G7" s="445"/>
      <c r="H7" s="445" t="s">
        <v>335</v>
      </c>
    </row>
    <row r="8" spans="1:8" ht="27">
      <c r="A8" s="446"/>
      <c r="B8" s="446"/>
      <c r="C8" s="447" t="s">
        <v>226</v>
      </c>
      <c r="D8" s="447" t="s">
        <v>336</v>
      </c>
      <c r="E8" s="447" t="s">
        <v>259</v>
      </c>
      <c r="F8" s="447" t="s">
        <v>210</v>
      </c>
      <c r="G8" s="447" t="s">
        <v>227</v>
      </c>
      <c r="H8" s="448"/>
    </row>
    <row r="9" spans="1:8" ht="12" customHeight="1">
      <c r="A9" s="446"/>
      <c r="B9" s="446"/>
      <c r="C9" s="447">
        <v>1</v>
      </c>
      <c r="D9" s="447">
        <v>2</v>
      </c>
      <c r="E9" s="447" t="s">
        <v>337</v>
      </c>
      <c r="F9" s="447">
        <v>4</v>
      </c>
      <c r="G9" s="447">
        <v>5</v>
      </c>
      <c r="H9" s="447" t="s">
        <v>338</v>
      </c>
    </row>
    <row r="10" spans="1:8" s="452" customFormat="1" ht="12" customHeight="1">
      <c r="A10" s="449" t="s">
        <v>339</v>
      </c>
      <c r="B10" s="450"/>
      <c r="C10" s="451">
        <f>+C11</f>
        <v>21633226</v>
      </c>
      <c r="D10" s="451">
        <f t="shared" ref="D10:H10" si="0">+D11</f>
        <v>16113639</v>
      </c>
      <c r="E10" s="451">
        <f t="shared" si="0"/>
        <v>37746865</v>
      </c>
      <c r="F10" s="451">
        <f t="shared" si="0"/>
        <v>24976966</v>
      </c>
      <c r="G10" s="451">
        <f t="shared" si="0"/>
        <v>24159824</v>
      </c>
      <c r="H10" s="451">
        <f t="shared" si="0"/>
        <v>13769899</v>
      </c>
    </row>
    <row r="11" spans="1:8" s="452" customFormat="1" ht="12" customHeight="1">
      <c r="A11" s="453" t="s">
        <v>432</v>
      </c>
      <c r="B11" s="454"/>
      <c r="C11" s="455">
        <f>+C24</f>
        <v>21633226</v>
      </c>
      <c r="D11" s="455">
        <f t="shared" ref="D11:H11" si="1">+D24</f>
        <v>16113639</v>
      </c>
      <c r="E11" s="455">
        <f t="shared" si="1"/>
        <v>37746865</v>
      </c>
      <c r="F11" s="455">
        <f t="shared" si="1"/>
        <v>24976966</v>
      </c>
      <c r="G11" s="455">
        <f t="shared" si="1"/>
        <v>24159824</v>
      </c>
      <c r="H11" s="455">
        <f t="shared" si="1"/>
        <v>13769899</v>
      </c>
    </row>
    <row r="12" spans="1:8" s="452" customFormat="1" ht="12" customHeight="1">
      <c r="A12" s="456"/>
      <c r="B12" s="457" t="s">
        <v>433</v>
      </c>
      <c r="C12" s="458">
        <v>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</row>
    <row r="13" spans="1:8" s="452" customFormat="1" ht="12" customHeight="1">
      <c r="A13" s="456"/>
      <c r="B13" s="457" t="s">
        <v>434</v>
      </c>
      <c r="C13" s="458">
        <v>0</v>
      </c>
      <c r="D13" s="458">
        <v>0</v>
      </c>
      <c r="E13" s="458">
        <v>0</v>
      </c>
      <c r="F13" s="458">
        <v>0</v>
      </c>
      <c r="G13" s="458">
        <v>0</v>
      </c>
      <c r="H13" s="458">
        <v>0</v>
      </c>
    </row>
    <row r="14" spans="1:8" s="452" customFormat="1" ht="12" customHeight="1">
      <c r="A14" s="456"/>
      <c r="B14" s="457" t="s">
        <v>435</v>
      </c>
      <c r="C14" s="458">
        <v>0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</row>
    <row r="15" spans="1:8" s="452" customFormat="1" ht="12" customHeight="1">
      <c r="A15" s="456"/>
      <c r="B15" s="457" t="s">
        <v>436</v>
      </c>
      <c r="C15" s="458">
        <v>0</v>
      </c>
      <c r="D15" s="458">
        <v>0</v>
      </c>
      <c r="E15" s="458">
        <v>0</v>
      </c>
      <c r="F15" s="458">
        <v>0</v>
      </c>
      <c r="G15" s="458">
        <v>0</v>
      </c>
      <c r="H15" s="458">
        <v>0</v>
      </c>
    </row>
    <row r="16" spans="1:8" s="452" customFormat="1" ht="12" customHeight="1">
      <c r="A16" s="456"/>
      <c r="B16" s="457" t="s">
        <v>437</v>
      </c>
      <c r="C16" s="458">
        <v>0</v>
      </c>
      <c r="D16" s="458">
        <v>0</v>
      </c>
      <c r="E16" s="458">
        <v>0</v>
      </c>
      <c r="F16" s="458">
        <v>0</v>
      </c>
      <c r="G16" s="458">
        <v>0</v>
      </c>
      <c r="H16" s="458">
        <v>0</v>
      </c>
    </row>
    <row r="17" spans="1:8" s="452" customFormat="1" ht="12" customHeight="1">
      <c r="A17" s="456"/>
      <c r="B17" s="457" t="s">
        <v>438</v>
      </c>
      <c r="C17" s="458">
        <v>0</v>
      </c>
      <c r="D17" s="458">
        <v>0</v>
      </c>
      <c r="E17" s="458">
        <v>0</v>
      </c>
      <c r="F17" s="458">
        <v>0</v>
      </c>
      <c r="G17" s="458">
        <v>0</v>
      </c>
      <c r="H17" s="458">
        <v>0</v>
      </c>
    </row>
    <row r="18" spans="1:8" s="452" customFormat="1" ht="12" customHeight="1">
      <c r="A18" s="456"/>
      <c r="B18" s="457" t="s">
        <v>439</v>
      </c>
      <c r="C18" s="458">
        <v>0</v>
      </c>
      <c r="D18" s="458">
        <v>0</v>
      </c>
      <c r="E18" s="458">
        <v>0</v>
      </c>
      <c r="F18" s="458">
        <v>0</v>
      </c>
      <c r="G18" s="458">
        <v>0</v>
      </c>
      <c r="H18" s="458">
        <v>0</v>
      </c>
    </row>
    <row r="19" spans="1:8" s="459" customFormat="1" ht="12" customHeight="1">
      <c r="A19" s="456"/>
      <c r="B19" s="457" t="s">
        <v>440</v>
      </c>
      <c r="C19" s="458">
        <v>0</v>
      </c>
      <c r="D19" s="458">
        <v>0</v>
      </c>
      <c r="E19" s="458">
        <v>0</v>
      </c>
      <c r="F19" s="458">
        <v>0</v>
      </c>
      <c r="G19" s="458">
        <v>0</v>
      </c>
      <c r="H19" s="458">
        <v>0</v>
      </c>
    </row>
    <row r="20" spans="1:8" s="452" customFormat="1" ht="12" customHeight="1">
      <c r="A20" s="453" t="s">
        <v>441</v>
      </c>
      <c r="B20" s="454"/>
      <c r="C20" s="455">
        <v>0</v>
      </c>
      <c r="D20" s="455">
        <v>0</v>
      </c>
      <c r="E20" s="455">
        <v>0</v>
      </c>
      <c r="F20" s="455">
        <v>0</v>
      </c>
      <c r="G20" s="455">
        <v>0</v>
      </c>
      <c r="H20" s="455">
        <v>0</v>
      </c>
    </row>
    <row r="21" spans="1:8" s="452" customFormat="1" ht="12" customHeight="1">
      <c r="A21" s="456"/>
      <c r="B21" s="457" t="s">
        <v>442</v>
      </c>
      <c r="C21" s="460">
        <v>0</v>
      </c>
      <c r="D21" s="460">
        <v>0</v>
      </c>
      <c r="E21" s="460">
        <v>0</v>
      </c>
      <c r="F21" s="460">
        <v>0</v>
      </c>
      <c r="G21" s="460">
        <v>0</v>
      </c>
      <c r="H21" s="460">
        <v>0</v>
      </c>
    </row>
    <row r="22" spans="1:8" s="452" customFormat="1" ht="12" customHeight="1">
      <c r="A22" s="456"/>
      <c r="B22" s="457" t="s">
        <v>443</v>
      </c>
      <c r="C22" s="460">
        <v>0</v>
      </c>
      <c r="D22" s="460">
        <v>0</v>
      </c>
      <c r="E22" s="460">
        <v>0</v>
      </c>
      <c r="F22" s="460">
        <v>0</v>
      </c>
      <c r="G22" s="460">
        <v>0</v>
      </c>
      <c r="H22" s="460">
        <v>0</v>
      </c>
    </row>
    <row r="23" spans="1:8" s="452" customFormat="1" ht="12" customHeight="1">
      <c r="A23" s="456"/>
      <c r="B23" s="457" t="s">
        <v>444</v>
      </c>
      <c r="C23" s="460">
        <v>0</v>
      </c>
      <c r="D23" s="460">
        <v>0</v>
      </c>
      <c r="E23" s="460">
        <v>0</v>
      </c>
      <c r="F23" s="460">
        <v>0</v>
      </c>
      <c r="G23" s="460">
        <v>0</v>
      </c>
      <c r="H23" s="460">
        <v>0</v>
      </c>
    </row>
    <row r="24" spans="1:8" s="452" customFormat="1" ht="12" customHeight="1">
      <c r="A24" s="456"/>
      <c r="B24" s="457" t="s">
        <v>445</v>
      </c>
      <c r="C24" s="460">
        <v>21633226</v>
      </c>
      <c r="D24" s="460">
        <f>15113639+1000000</f>
        <v>16113639</v>
      </c>
      <c r="E24" s="460">
        <f>36746865+1000000</f>
        <v>37746865</v>
      </c>
      <c r="F24" s="460">
        <f>23976966+1000000</f>
        <v>24976966</v>
      </c>
      <c r="G24" s="460">
        <f>23159824+1000000</f>
        <v>24159824</v>
      </c>
      <c r="H24" s="460">
        <f>12769899+1000000</f>
        <v>13769899</v>
      </c>
    </row>
    <row r="25" spans="1:8" s="452" customFormat="1" ht="12" customHeight="1">
      <c r="A25" s="456"/>
      <c r="B25" s="457" t="s">
        <v>446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</row>
    <row r="26" spans="1:8" s="452" customFormat="1" ht="12" customHeight="1">
      <c r="A26" s="456"/>
      <c r="B26" s="457" t="s">
        <v>447</v>
      </c>
      <c r="C26" s="460">
        <v>0</v>
      </c>
      <c r="D26" s="460">
        <v>0</v>
      </c>
      <c r="E26" s="460">
        <v>0</v>
      </c>
      <c r="F26" s="460">
        <v>0</v>
      </c>
      <c r="G26" s="460">
        <v>0</v>
      </c>
      <c r="H26" s="460">
        <v>0</v>
      </c>
    </row>
    <row r="27" spans="1:8" s="459" customFormat="1" ht="12" customHeight="1">
      <c r="A27" s="456"/>
      <c r="B27" s="457" t="s">
        <v>448</v>
      </c>
      <c r="C27" s="460">
        <v>0</v>
      </c>
      <c r="D27" s="460">
        <v>0</v>
      </c>
      <c r="E27" s="460">
        <v>0</v>
      </c>
      <c r="F27" s="460">
        <v>0</v>
      </c>
      <c r="G27" s="460">
        <v>0</v>
      </c>
      <c r="H27" s="460">
        <v>0</v>
      </c>
    </row>
    <row r="28" spans="1:8" s="452" customFormat="1" ht="12" customHeight="1">
      <c r="A28" s="453" t="s">
        <v>449</v>
      </c>
      <c r="B28" s="454"/>
      <c r="C28" s="451">
        <v>0</v>
      </c>
      <c r="D28" s="451">
        <v>0</v>
      </c>
      <c r="E28" s="451">
        <v>0</v>
      </c>
      <c r="F28" s="451">
        <v>0</v>
      </c>
      <c r="G28" s="451">
        <v>0</v>
      </c>
      <c r="H28" s="451">
        <v>0</v>
      </c>
    </row>
    <row r="29" spans="1:8" s="452" customFormat="1" ht="12" customHeight="1">
      <c r="A29" s="456"/>
      <c r="B29" s="457" t="s">
        <v>450</v>
      </c>
      <c r="C29" s="460">
        <v>0</v>
      </c>
      <c r="D29" s="460">
        <v>0</v>
      </c>
      <c r="E29" s="460">
        <v>0</v>
      </c>
      <c r="F29" s="460">
        <v>0</v>
      </c>
      <c r="G29" s="460">
        <v>0</v>
      </c>
      <c r="H29" s="460">
        <v>0</v>
      </c>
    </row>
    <row r="30" spans="1:8" s="452" customFormat="1" ht="12" customHeight="1">
      <c r="A30" s="456"/>
      <c r="B30" s="457" t="s">
        <v>451</v>
      </c>
      <c r="C30" s="460">
        <v>0</v>
      </c>
      <c r="D30" s="460">
        <v>0</v>
      </c>
      <c r="E30" s="460">
        <v>0</v>
      </c>
      <c r="F30" s="460">
        <v>0</v>
      </c>
      <c r="G30" s="460">
        <v>0</v>
      </c>
      <c r="H30" s="460">
        <v>0</v>
      </c>
    </row>
    <row r="31" spans="1:8" s="452" customFormat="1" ht="12" customHeight="1">
      <c r="A31" s="456"/>
      <c r="B31" s="457" t="s">
        <v>452</v>
      </c>
      <c r="C31" s="460">
        <v>0</v>
      </c>
      <c r="D31" s="460">
        <v>0</v>
      </c>
      <c r="E31" s="460">
        <v>0</v>
      </c>
      <c r="F31" s="460">
        <v>0</v>
      </c>
      <c r="G31" s="460">
        <v>0</v>
      </c>
      <c r="H31" s="460">
        <v>0</v>
      </c>
    </row>
    <row r="32" spans="1:8" s="452" customFormat="1" ht="12" customHeight="1">
      <c r="A32" s="456"/>
      <c r="B32" s="457" t="s">
        <v>453</v>
      </c>
      <c r="C32" s="460">
        <v>0</v>
      </c>
      <c r="D32" s="460">
        <v>0</v>
      </c>
      <c r="E32" s="460">
        <v>0</v>
      </c>
      <c r="F32" s="460">
        <v>0</v>
      </c>
      <c r="G32" s="460">
        <v>0</v>
      </c>
      <c r="H32" s="460">
        <v>0</v>
      </c>
    </row>
    <row r="33" spans="1:8" s="452" customFormat="1" ht="12" customHeight="1">
      <c r="A33" s="456"/>
      <c r="B33" s="457" t="s">
        <v>454</v>
      </c>
      <c r="C33" s="460">
        <v>0</v>
      </c>
      <c r="D33" s="460">
        <v>0</v>
      </c>
      <c r="E33" s="460">
        <v>0</v>
      </c>
      <c r="F33" s="460">
        <v>0</v>
      </c>
      <c r="G33" s="460">
        <v>0</v>
      </c>
      <c r="H33" s="460">
        <v>0</v>
      </c>
    </row>
    <row r="34" spans="1:8" s="452" customFormat="1" ht="12" customHeight="1">
      <c r="A34" s="456"/>
      <c r="B34" s="457" t="s">
        <v>455</v>
      </c>
      <c r="C34" s="460">
        <v>0</v>
      </c>
      <c r="D34" s="460">
        <v>0</v>
      </c>
      <c r="E34" s="460">
        <v>0</v>
      </c>
      <c r="F34" s="460">
        <v>0</v>
      </c>
      <c r="G34" s="460">
        <v>0</v>
      </c>
      <c r="H34" s="460">
        <v>0</v>
      </c>
    </row>
    <row r="35" spans="1:8" s="452" customFormat="1" ht="12" customHeight="1">
      <c r="A35" s="456"/>
      <c r="B35" s="457" t="s">
        <v>456</v>
      </c>
      <c r="C35" s="460">
        <v>0</v>
      </c>
      <c r="D35" s="460">
        <v>0</v>
      </c>
      <c r="E35" s="460">
        <v>0</v>
      </c>
      <c r="F35" s="460">
        <v>0</v>
      </c>
      <c r="G35" s="460">
        <v>0</v>
      </c>
      <c r="H35" s="460">
        <v>0</v>
      </c>
    </row>
    <row r="36" spans="1:8" s="452" customFormat="1" ht="12" customHeight="1">
      <c r="A36" s="456"/>
      <c r="B36" s="457" t="s">
        <v>457</v>
      </c>
      <c r="C36" s="460">
        <v>0</v>
      </c>
      <c r="D36" s="460">
        <v>0</v>
      </c>
      <c r="E36" s="460">
        <v>0</v>
      </c>
      <c r="F36" s="460">
        <v>0</v>
      </c>
      <c r="G36" s="460">
        <v>0</v>
      </c>
      <c r="H36" s="460">
        <v>0</v>
      </c>
    </row>
    <row r="37" spans="1:8" s="459" customFormat="1" ht="12" customHeight="1">
      <c r="A37" s="456"/>
      <c r="B37" s="457" t="s">
        <v>458</v>
      </c>
      <c r="C37" s="460">
        <v>0</v>
      </c>
      <c r="D37" s="460">
        <v>0</v>
      </c>
      <c r="E37" s="460">
        <v>0</v>
      </c>
      <c r="F37" s="460">
        <v>0</v>
      </c>
      <c r="G37" s="460">
        <v>0</v>
      </c>
      <c r="H37" s="460">
        <v>0</v>
      </c>
    </row>
    <row r="38" spans="1:8" s="452" customFormat="1" ht="12" customHeight="1">
      <c r="A38" s="453" t="s">
        <v>459</v>
      </c>
      <c r="B38" s="454"/>
      <c r="C38" s="451">
        <v>0</v>
      </c>
      <c r="D38" s="451">
        <v>0</v>
      </c>
      <c r="E38" s="451">
        <v>0</v>
      </c>
      <c r="F38" s="451">
        <v>0</v>
      </c>
      <c r="G38" s="451">
        <v>0</v>
      </c>
      <c r="H38" s="451">
        <v>0</v>
      </c>
    </row>
    <row r="39" spans="1:8" s="452" customFormat="1" ht="12" customHeight="1">
      <c r="A39" s="456"/>
      <c r="B39" s="457" t="s">
        <v>460</v>
      </c>
      <c r="C39" s="460">
        <v>0</v>
      </c>
      <c r="D39" s="460">
        <v>0</v>
      </c>
      <c r="E39" s="460">
        <v>0</v>
      </c>
      <c r="F39" s="460">
        <v>0</v>
      </c>
      <c r="G39" s="460">
        <v>0</v>
      </c>
      <c r="H39" s="460">
        <v>0</v>
      </c>
    </row>
    <row r="40" spans="1:8" s="452" customFormat="1" ht="12" customHeight="1">
      <c r="A40" s="456"/>
      <c r="B40" s="457" t="s">
        <v>461</v>
      </c>
      <c r="C40" s="460">
        <v>0</v>
      </c>
      <c r="D40" s="460">
        <v>0</v>
      </c>
      <c r="E40" s="460">
        <v>0</v>
      </c>
      <c r="F40" s="460">
        <v>0</v>
      </c>
      <c r="G40" s="460">
        <v>0</v>
      </c>
      <c r="H40" s="460">
        <v>0</v>
      </c>
    </row>
    <row r="41" spans="1:8" s="452" customFormat="1" ht="12" customHeight="1">
      <c r="A41" s="456"/>
      <c r="B41" s="457" t="s">
        <v>462</v>
      </c>
      <c r="C41" s="460">
        <v>0</v>
      </c>
      <c r="D41" s="460">
        <v>0</v>
      </c>
      <c r="E41" s="460">
        <v>0</v>
      </c>
      <c r="F41" s="460">
        <v>0</v>
      </c>
      <c r="G41" s="460">
        <v>0</v>
      </c>
      <c r="H41" s="460">
        <v>0</v>
      </c>
    </row>
    <row r="42" spans="1:8" s="452" customFormat="1" ht="12" customHeight="1">
      <c r="A42" s="456"/>
      <c r="B42" s="457" t="s">
        <v>463</v>
      </c>
      <c r="C42" s="460">
        <v>0</v>
      </c>
      <c r="D42" s="460">
        <v>0</v>
      </c>
      <c r="E42" s="460">
        <v>0</v>
      </c>
      <c r="F42" s="460">
        <v>0</v>
      </c>
      <c r="G42" s="460">
        <v>0</v>
      </c>
      <c r="H42" s="460">
        <v>0</v>
      </c>
    </row>
    <row r="43" spans="1:8" s="459" customFormat="1" ht="14.1" customHeight="1">
      <c r="A43" s="456"/>
      <c r="B43" s="457"/>
      <c r="C43" s="460"/>
      <c r="D43" s="460"/>
      <c r="E43" s="460"/>
      <c r="F43" s="460"/>
      <c r="G43" s="460"/>
      <c r="H43" s="460"/>
    </row>
    <row r="44" spans="1:8">
      <c r="A44" s="461"/>
      <c r="B44" s="462" t="s">
        <v>464</v>
      </c>
      <c r="C44" s="463">
        <f>+C11</f>
        <v>21633226</v>
      </c>
      <c r="D44" s="463">
        <f t="shared" ref="D44:H44" si="2">+D11</f>
        <v>16113639</v>
      </c>
      <c r="E44" s="463">
        <f t="shared" si="2"/>
        <v>37746865</v>
      </c>
      <c r="F44" s="463">
        <f t="shared" si="2"/>
        <v>24976966</v>
      </c>
      <c r="G44" s="463">
        <f t="shared" si="2"/>
        <v>24159824</v>
      </c>
      <c r="H44" s="463">
        <f t="shared" si="2"/>
        <v>13769899</v>
      </c>
    </row>
    <row r="45" spans="1:8">
      <c r="A45" s="464"/>
      <c r="B45" s="465"/>
      <c r="C45" s="466"/>
      <c r="D45" s="466"/>
      <c r="E45" s="466"/>
      <c r="F45" s="466"/>
      <c r="G45" s="466"/>
      <c r="H45" s="466"/>
    </row>
    <row r="46" spans="1:8">
      <c r="C46" s="425"/>
      <c r="D46" s="425"/>
      <c r="E46" s="425"/>
      <c r="F46" s="425"/>
      <c r="G46" s="425"/>
      <c r="H46" s="425"/>
    </row>
    <row r="49" spans="1:8" s="309" customFormat="1">
      <c r="A49" s="467"/>
      <c r="B49" s="332"/>
      <c r="C49" s="332"/>
      <c r="D49" s="332"/>
      <c r="E49" s="332"/>
      <c r="F49" s="332"/>
      <c r="G49" s="332"/>
      <c r="H49" s="332"/>
    </row>
    <row r="50" spans="1:8">
      <c r="C50" s="425"/>
      <c r="D50" s="425"/>
      <c r="E50" s="425"/>
      <c r="F50" s="425"/>
      <c r="G50" s="425"/>
      <c r="H50" s="425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&amp;R&amp;8LDF /6.&amp;P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SheetLayoutView="100" workbookViewId="0">
      <selection activeCell="A5" sqref="A5:H5"/>
    </sheetView>
  </sheetViews>
  <sheetFormatPr baseColWidth="10" defaultRowHeight="15"/>
  <cols>
    <col min="1" max="1" width="4.5703125" style="467" customWidth="1"/>
    <col min="2" max="2" width="60.28515625" style="332" customWidth="1"/>
    <col min="3" max="3" width="12.7109375" style="332" customWidth="1"/>
    <col min="4" max="4" width="14" style="332" customWidth="1"/>
    <col min="5" max="5" width="13.28515625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 s="309" customFormat="1">
      <c r="A4" s="403" t="s">
        <v>431</v>
      </c>
      <c r="B4" s="403"/>
      <c r="C4" s="403"/>
      <c r="D4" s="403"/>
      <c r="E4" s="403"/>
      <c r="F4" s="403"/>
      <c r="G4" s="403"/>
      <c r="H4" s="403"/>
    </row>
    <row r="5" spans="1:8" s="309" customFormat="1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>
      <c r="A7" s="444" t="s">
        <v>225</v>
      </c>
      <c r="B7" s="444"/>
      <c r="C7" s="445" t="s">
        <v>334</v>
      </c>
      <c r="D7" s="445"/>
      <c r="E7" s="445"/>
      <c r="F7" s="445"/>
      <c r="G7" s="445"/>
      <c r="H7" s="445" t="s">
        <v>335</v>
      </c>
    </row>
    <row r="8" spans="1:8" ht="27">
      <c r="A8" s="446"/>
      <c r="B8" s="446"/>
      <c r="C8" s="447" t="s">
        <v>226</v>
      </c>
      <c r="D8" s="447" t="s">
        <v>336</v>
      </c>
      <c r="E8" s="447" t="s">
        <v>259</v>
      </c>
      <c r="F8" s="447" t="s">
        <v>210</v>
      </c>
      <c r="G8" s="447" t="s">
        <v>227</v>
      </c>
      <c r="H8" s="448"/>
    </row>
    <row r="9" spans="1:8" s="452" customFormat="1" ht="12" customHeight="1">
      <c r="A9" s="446"/>
      <c r="B9" s="446"/>
      <c r="C9" s="447">
        <v>1</v>
      </c>
      <c r="D9" s="447">
        <v>2</v>
      </c>
      <c r="E9" s="447" t="s">
        <v>337</v>
      </c>
      <c r="F9" s="447">
        <v>4</v>
      </c>
      <c r="G9" s="447">
        <v>5</v>
      </c>
      <c r="H9" s="447" t="s">
        <v>338</v>
      </c>
    </row>
    <row r="10" spans="1:8" s="452" customFormat="1" ht="12" customHeight="1">
      <c r="A10" s="449" t="s">
        <v>416</v>
      </c>
      <c r="B10" s="450"/>
      <c r="C10" s="451">
        <v>0</v>
      </c>
      <c r="D10" s="451">
        <v>0</v>
      </c>
      <c r="E10" s="451">
        <v>0</v>
      </c>
      <c r="F10" s="451">
        <v>0</v>
      </c>
      <c r="G10" s="451">
        <v>0</v>
      </c>
      <c r="H10" s="451">
        <v>0</v>
      </c>
    </row>
    <row r="11" spans="1:8" s="452" customFormat="1" ht="12" customHeight="1">
      <c r="A11" s="453" t="s">
        <v>432</v>
      </c>
      <c r="B11" s="454"/>
      <c r="C11" s="451">
        <f>+C24</f>
        <v>27510722</v>
      </c>
      <c r="D11" s="451">
        <f t="shared" ref="D11:H11" si="0">+D24</f>
        <v>4335954</v>
      </c>
      <c r="E11" s="451">
        <f t="shared" si="0"/>
        <v>31846676</v>
      </c>
      <c r="F11" s="451">
        <f t="shared" si="0"/>
        <v>21820542</v>
      </c>
      <c r="G11" s="451">
        <f t="shared" si="0"/>
        <v>20802562</v>
      </c>
      <c r="H11" s="451">
        <f t="shared" si="0"/>
        <v>10026134</v>
      </c>
    </row>
    <row r="12" spans="1:8" s="452" customFormat="1" ht="12" customHeight="1">
      <c r="A12" s="456"/>
      <c r="B12" s="457" t="s">
        <v>433</v>
      </c>
      <c r="C12" s="460">
        <v>0</v>
      </c>
      <c r="D12" s="460">
        <v>0</v>
      </c>
      <c r="E12" s="460">
        <v>0</v>
      </c>
      <c r="F12" s="460">
        <v>0</v>
      </c>
      <c r="G12" s="460">
        <v>0</v>
      </c>
      <c r="H12" s="460">
        <v>0</v>
      </c>
    </row>
    <row r="13" spans="1:8" s="452" customFormat="1" ht="12" customHeight="1">
      <c r="A13" s="456"/>
      <c r="B13" s="457" t="s">
        <v>434</v>
      </c>
      <c r="C13" s="460">
        <v>0</v>
      </c>
      <c r="D13" s="460">
        <v>0</v>
      </c>
      <c r="E13" s="460">
        <v>0</v>
      </c>
      <c r="F13" s="460">
        <v>0</v>
      </c>
      <c r="G13" s="460">
        <v>0</v>
      </c>
      <c r="H13" s="460">
        <v>0</v>
      </c>
    </row>
    <row r="14" spans="1:8" s="452" customFormat="1" ht="12" customHeight="1">
      <c r="A14" s="456"/>
      <c r="B14" s="457" t="s">
        <v>435</v>
      </c>
      <c r="C14" s="460">
        <v>0</v>
      </c>
      <c r="D14" s="460">
        <v>0</v>
      </c>
      <c r="E14" s="460">
        <v>0</v>
      </c>
      <c r="F14" s="460">
        <v>0</v>
      </c>
      <c r="G14" s="460">
        <v>0</v>
      </c>
      <c r="H14" s="460">
        <v>0</v>
      </c>
    </row>
    <row r="15" spans="1:8" s="452" customFormat="1" ht="12" customHeight="1">
      <c r="A15" s="456"/>
      <c r="B15" s="457" t="s">
        <v>436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</row>
    <row r="16" spans="1:8" s="452" customFormat="1" ht="12" customHeight="1">
      <c r="A16" s="456"/>
      <c r="B16" s="457" t="s">
        <v>437</v>
      </c>
      <c r="C16" s="460">
        <v>0</v>
      </c>
      <c r="D16" s="460">
        <v>0</v>
      </c>
      <c r="E16" s="460">
        <v>0</v>
      </c>
      <c r="F16" s="460">
        <v>0</v>
      </c>
      <c r="G16" s="460">
        <v>0</v>
      </c>
      <c r="H16" s="460">
        <v>0</v>
      </c>
    </row>
    <row r="17" spans="1:8" s="452" customFormat="1" ht="12" customHeight="1">
      <c r="A17" s="456"/>
      <c r="B17" s="457" t="s">
        <v>438</v>
      </c>
      <c r="C17" s="460">
        <v>0</v>
      </c>
      <c r="D17" s="460">
        <v>0</v>
      </c>
      <c r="E17" s="460">
        <v>0</v>
      </c>
      <c r="F17" s="460">
        <v>0</v>
      </c>
      <c r="G17" s="460">
        <v>0</v>
      </c>
      <c r="H17" s="460">
        <v>0</v>
      </c>
    </row>
    <row r="18" spans="1:8" s="452" customFormat="1" ht="12" customHeight="1">
      <c r="A18" s="456"/>
      <c r="B18" s="457" t="s">
        <v>439</v>
      </c>
      <c r="C18" s="460">
        <v>0</v>
      </c>
      <c r="D18" s="460">
        <v>0</v>
      </c>
      <c r="E18" s="460">
        <v>0</v>
      </c>
      <c r="F18" s="460">
        <v>0</v>
      </c>
      <c r="G18" s="460">
        <v>0</v>
      </c>
      <c r="H18" s="460">
        <v>0</v>
      </c>
    </row>
    <row r="19" spans="1:8" s="452" customFormat="1" ht="12" customHeight="1">
      <c r="A19" s="456"/>
      <c r="B19" s="457" t="s">
        <v>440</v>
      </c>
      <c r="C19" s="460">
        <v>0</v>
      </c>
      <c r="D19" s="460">
        <v>0</v>
      </c>
      <c r="E19" s="460">
        <v>0</v>
      </c>
      <c r="F19" s="460">
        <v>0</v>
      </c>
      <c r="G19" s="460">
        <v>0</v>
      </c>
      <c r="H19" s="460">
        <v>0</v>
      </c>
    </row>
    <row r="20" spans="1:8" s="452" customFormat="1" ht="12" customHeight="1">
      <c r="A20" s="453" t="s">
        <v>441</v>
      </c>
      <c r="B20" s="454"/>
      <c r="C20" s="451">
        <v>0</v>
      </c>
      <c r="D20" s="451">
        <v>0</v>
      </c>
      <c r="E20" s="451">
        <v>0</v>
      </c>
      <c r="F20" s="451">
        <v>0</v>
      </c>
      <c r="G20" s="451">
        <v>0</v>
      </c>
      <c r="H20" s="451">
        <v>0</v>
      </c>
    </row>
    <row r="21" spans="1:8" s="452" customFormat="1" ht="12" customHeight="1">
      <c r="A21" s="456"/>
      <c r="B21" s="457" t="s">
        <v>442</v>
      </c>
      <c r="C21" s="460">
        <v>0</v>
      </c>
      <c r="D21" s="460">
        <v>0</v>
      </c>
      <c r="E21" s="460">
        <v>0</v>
      </c>
      <c r="F21" s="460">
        <v>0</v>
      </c>
      <c r="G21" s="460">
        <v>0</v>
      </c>
      <c r="H21" s="460">
        <v>0</v>
      </c>
    </row>
    <row r="22" spans="1:8" s="452" customFormat="1" ht="12" customHeight="1">
      <c r="A22" s="456"/>
      <c r="B22" s="457" t="s">
        <v>443</v>
      </c>
      <c r="C22" s="460">
        <v>0</v>
      </c>
      <c r="D22" s="460">
        <v>0</v>
      </c>
      <c r="E22" s="460">
        <v>0</v>
      </c>
      <c r="F22" s="460">
        <v>0</v>
      </c>
      <c r="G22" s="460">
        <v>0</v>
      </c>
      <c r="H22" s="460">
        <v>0</v>
      </c>
    </row>
    <row r="23" spans="1:8" s="452" customFormat="1" ht="12" customHeight="1">
      <c r="A23" s="456"/>
      <c r="B23" s="457" t="s">
        <v>444</v>
      </c>
      <c r="C23" s="460">
        <v>0</v>
      </c>
      <c r="D23" s="460">
        <v>0</v>
      </c>
      <c r="E23" s="460">
        <v>0</v>
      </c>
      <c r="F23" s="460">
        <v>0</v>
      </c>
      <c r="G23" s="460">
        <v>0</v>
      </c>
      <c r="H23" s="460">
        <v>0</v>
      </c>
    </row>
    <row r="24" spans="1:8" s="452" customFormat="1" ht="12" customHeight="1">
      <c r="A24" s="456"/>
      <c r="B24" s="457" t="s">
        <v>445</v>
      </c>
      <c r="C24" s="460">
        <v>27510722</v>
      </c>
      <c r="D24" s="460">
        <v>4335954</v>
      </c>
      <c r="E24" s="460">
        <v>31846676</v>
      </c>
      <c r="F24" s="460">
        <v>21820542</v>
      </c>
      <c r="G24" s="460">
        <v>20802562</v>
      </c>
      <c r="H24" s="460">
        <v>10026134</v>
      </c>
    </row>
    <row r="25" spans="1:8" s="452" customFormat="1" ht="12" customHeight="1">
      <c r="A25" s="456"/>
      <c r="B25" s="457" t="s">
        <v>446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</row>
    <row r="26" spans="1:8" s="452" customFormat="1" ht="12" customHeight="1">
      <c r="A26" s="456"/>
      <c r="B26" s="457" t="s">
        <v>447</v>
      </c>
      <c r="C26" s="460">
        <v>0</v>
      </c>
      <c r="D26" s="460">
        <v>0</v>
      </c>
      <c r="E26" s="460">
        <v>0</v>
      </c>
      <c r="F26" s="460">
        <v>0</v>
      </c>
      <c r="G26" s="460">
        <v>0</v>
      </c>
      <c r="H26" s="460">
        <v>0</v>
      </c>
    </row>
    <row r="27" spans="1:8" s="452" customFormat="1" ht="12" customHeight="1">
      <c r="A27" s="456"/>
      <c r="B27" s="457" t="s">
        <v>448</v>
      </c>
      <c r="C27" s="460">
        <v>0</v>
      </c>
      <c r="D27" s="460">
        <v>0</v>
      </c>
      <c r="E27" s="460">
        <v>0</v>
      </c>
      <c r="F27" s="460">
        <v>0</v>
      </c>
      <c r="G27" s="460">
        <v>0</v>
      </c>
      <c r="H27" s="460">
        <v>0</v>
      </c>
    </row>
    <row r="28" spans="1:8" s="452" customFormat="1" ht="12" customHeight="1">
      <c r="A28" s="453" t="s">
        <v>449</v>
      </c>
      <c r="B28" s="454"/>
      <c r="C28" s="451">
        <v>0</v>
      </c>
      <c r="D28" s="451">
        <v>0</v>
      </c>
      <c r="E28" s="451">
        <v>0</v>
      </c>
      <c r="F28" s="451">
        <v>0</v>
      </c>
      <c r="G28" s="451">
        <v>0</v>
      </c>
      <c r="H28" s="451">
        <v>0</v>
      </c>
    </row>
    <row r="29" spans="1:8" s="452" customFormat="1" ht="12" customHeight="1">
      <c r="A29" s="456"/>
      <c r="B29" s="457" t="s">
        <v>450</v>
      </c>
      <c r="C29" s="460">
        <v>0</v>
      </c>
      <c r="D29" s="460">
        <v>0</v>
      </c>
      <c r="E29" s="460">
        <v>0</v>
      </c>
      <c r="F29" s="460">
        <v>0</v>
      </c>
      <c r="G29" s="460">
        <v>0</v>
      </c>
      <c r="H29" s="460">
        <v>0</v>
      </c>
    </row>
    <row r="30" spans="1:8" s="452" customFormat="1" ht="12" customHeight="1">
      <c r="A30" s="456"/>
      <c r="B30" s="457" t="s">
        <v>451</v>
      </c>
      <c r="C30" s="460">
        <v>0</v>
      </c>
      <c r="D30" s="460">
        <v>0</v>
      </c>
      <c r="E30" s="460">
        <v>0</v>
      </c>
      <c r="F30" s="460">
        <v>0</v>
      </c>
      <c r="G30" s="460">
        <v>0</v>
      </c>
      <c r="H30" s="460">
        <v>0</v>
      </c>
    </row>
    <row r="31" spans="1:8" s="452" customFormat="1" ht="12" customHeight="1">
      <c r="A31" s="456"/>
      <c r="B31" s="457" t="s">
        <v>452</v>
      </c>
      <c r="C31" s="460">
        <v>0</v>
      </c>
      <c r="D31" s="460">
        <v>0</v>
      </c>
      <c r="E31" s="460">
        <v>0</v>
      </c>
      <c r="F31" s="460">
        <v>0</v>
      </c>
      <c r="G31" s="460">
        <v>0</v>
      </c>
      <c r="H31" s="460">
        <v>0</v>
      </c>
    </row>
    <row r="32" spans="1:8" s="452" customFormat="1" ht="12" customHeight="1">
      <c r="A32" s="456"/>
      <c r="B32" s="457" t="s">
        <v>453</v>
      </c>
      <c r="C32" s="460">
        <v>0</v>
      </c>
      <c r="D32" s="460">
        <v>0</v>
      </c>
      <c r="E32" s="460">
        <v>0</v>
      </c>
      <c r="F32" s="460">
        <v>0</v>
      </c>
      <c r="G32" s="460">
        <v>0</v>
      </c>
      <c r="H32" s="460">
        <v>0</v>
      </c>
    </row>
    <row r="33" spans="1:8" s="452" customFormat="1" ht="12" customHeight="1">
      <c r="A33" s="456"/>
      <c r="B33" s="457" t="s">
        <v>454</v>
      </c>
      <c r="C33" s="460">
        <v>0</v>
      </c>
      <c r="D33" s="460">
        <v>0</v>
      </c>
      <c r="E33" s="460">
        <v>0</v>
      </c>
      <c r="F33" s="460">
        <v>0</v>
      </c>
      <c r="G33" s="460">
        <v>0</v>
      </c>
      <c r="H33" s="460">
        <v>0</v>
      </c>
    </row>
    <row r="34" spans="1:8" s="452" customFormat="1" ht="12" customHeight="1">
      <c r="A34" s="456"/>
      <c r="B34" s="457" t="s">
        <v>455</v>
      </c>
      <c r="C34" s="460">
        <v>0</v>
      </c>
      <c r="D34" s="460">
        <v>0</v>
      </c>
      <c r="E34" s="460">
        <v>0</v>
      </c>
      <c r="F34" s="460">
        <v>0</v>
      </c>
      <c r="G34" s="460">
        <v>0</v>
      </c>
      <c r="H34" s="460">
        <v>0</v>
      </c>
    </row>
    <row r="35" spans="1:8" s="452" customFormat="1" ht="12" customHeight="1">
      <c r="A35" s="456"/>
      <c r="B35" s="457" t="s">
        <v>456</v>
      </c>
      <c r="C35" s="460">
        <v>0</v>
      </c>
      <c r="D35" s="460">
        <v>0</v>
      </c>
      <c r="E35" s="460">
        <v>0</v>
      </c>
      <c r="F35" s="460">
        <v>0</v>
      </c>
      <c r="G35" s="460">
        <v>0</v>
      </c>
      <c r="H35" s="460">
        <v>0</v>
      </c>
    </row>
    <row r="36" spans="1:8" s="452" customFormat="1" ht="12" customHeight="1">
      <c r="A36" s="456"/>
      <c r="B36" s="457" t="s">
        <v>457</v>
      </c>
      <c r="C36" s="460">
        <v>0</v>
      </c>
      <c r="D36" s="460">
        <v>0</v>
      </c>
      <c r="E36" s="460">
        <v>0</v>
      </c>
      <c r="F36" s="460">
        <v>0</v>
      </c>
      <c r="G36" s="460">
        <v>0</v>
      </c>
      <c r="H36" s="460">
        <v>0</v>
      </c>
    </row>
    <row r="37" spans="1:8" s="452" customFormat="1" ht="12" customHeight="1">
      <c r="A37" s="456"/>
      <c r="B37" s="457" t="s">
        <v>458</v>
      </c>
      <c r="C37" s="460">
        <v>0</v>
      </c>
      <c r="D37" s="460">
        <v>0</v>
      </c>
      <c r="E37" s="460">
        <v>0</v>
      </c>
      <c r="F37" s="460">
        <v>0</v>
      </c>
      <c r="G37" s="460">
        <v>0</v>
      </c>
      <c r="H37" s="460">
        <v>0</v>
      </c>
    </row>
    <row r="38" spans="1:8" s="452" customFormat="1" ht="12" customHeight="1">
      <c r="A38" s="453" t="s">
        <v>459</v>
      </c>
      <c r="B38" s="454"/>
      <c r="C38" s="451">
        <v>0</v>
      </c>
      <c r="D38" s="451">
        <v>0</v>
      </c>
      <c r="E38" s="451">
        <v>0</v>
      </c>
      <c r="F38" s="451">
        <v>0</v>
      </c>
      <c r="G38" s="451">
        <v>0</v>
      </c>
      <c r="H38" s="451">
        <v>0</v>
      </c>
    </row>
    <row r="39" spans="1:8" s="452" customFormat="1" ht="12" customHeight="1">
      <c r="A39" s="456"/>
      <c r="B39" s="457" t="s">
        <v>460</v>
      </c>
      <c r="C39" s="460">
        <v>0</v>
      </c>
      <c r="D39" s="460">
        <v>0</v>
      </c>
      <c r="E39" s="460">
        <v>0</v>
      </c>
      <c r="F39" s="460">
        <v>0</v>
      </c>
      <c r="G39" s="460">
        <v>0</v>
      </c>
      <c r="H39" s="460">
        <v>0</v>
      </c>
    </row>
    <row r="40" spans="1:8" s="452" customFormat="1" ht="12" customHeight="1">
      <c r="A40" s="456"/>
      <c r="B40" s="457" t="s">
        <v>461</v>
      </c>
      <c r="C40" s="460">
        <v>0</v>
      </c>
      <c r="D40" s="460">
        <v>0</v>
      </c>
      <c r="E40" s="460">
        <v>0</v>
      </c>
      <c r="F40" s="460">
        <v>0</v>
      </c>
      <c r="G40" s="460">
        <v>0</v>
      </c>
      <c r="H40" s="460">
        <v>0</v>
      </c>
    </row>
    <row r="41" spans="1:8" s="452" customFormat="1" ht="12" customHeight="1">
      <c r="A41" s="456"/>
      <c r="B41" s="457" t="s">
        <v>462</v>
      </c>
      <c r="C41" s="460">
        <v>0</v>
      </c>
      <c r="D41" s="460">
        <v>0</v>
      </c>
      <c r="E41" s="460">
        <v>0</v>
      </c>
      <c r="F41" s="460">
        <v>0</v>
      </c>
      <c r="G41" s="460">
        <v>0</v>
      </c>
      <c r="H41" s="460">
        <v>0</v>
      </c>
    </row>
    <row r="42" spans="1:8" s="452" customFormat="1" ht="12" customHeight="1">
      <c r="A42" s="456"/>
      <c r="B42" s="457" t="s">
        <v>463</v>
      </c>
      <c r="C42" s="460">
        <v>0</v>
      </c>
      <c r="D42" s="460">
        <v>0</v>
      </c>
      <c r="E42" s="460">
        <v>0</v>
      </c>
      <c r="F42" s="460">
        <v>0</v>
      </c>
      <c r="G42" s="460">
        <v>0</v>
      </c>
      <c r="H42" s="460">
        <v>0</v>
      </c>
    </row>
    <row r="43" spans="1:8" s="459" customFormat="1" ht="14.1" customHeight="1">
      <c r="A43" s="456"/>
      <c r="B43" s="457"/>
      <c r="C43" s="460"/>
      <c r="D43" s="460"/>
      <c r="E43" s="460"/>
      <c r="F43" s="460"/>
      <c r="G43" s="460"/>
      <c r="H43" s="460"/>
    </row>
    <row r="44" spans="1:8" s="459" customFormat="1" ht="14.1" customHeight="1">
      <c r="A44" s="461"/>
      <c r="B44" s="462" t="s">
        <v>465</v>
      </c>
      <c r="C44" s="463">
        <f>+C11</f>
        <v>27510722</v>
      </c>
      <c r="D44" s="463">
        <f t="shared" ref="D44:H44" si="1">+D11</f>
        <v>4335954</v>
      </c>
      <c r="E44" s="463">
        <f t="shared" si="1"/>
        <v>31846676</v>
      </c>
      <c r="F44" s="463">
        <f t="shared" si="1"/>
        <v>21820542</v>
      </c>
      <c r="G44" s="463">
        <f t="shared" si="1"/>
        <v>20802562</v>
      </c>
      <c r="H44" s="463">
        <f t="shared" si="1"/>
        <v>10026134</v>
      </c>
    </row>
    <row r="45" spans="1:8">
      <c r="A45" s="461"/>
      <c r="B45" s="462" t="s">
        <v>466</v>
      </c>
      <c r="C45" s="463">
        <f>+C44+'[2]EAPED CF'!C44</f>
        <v>49143948</v>
      </c>
      <c r="D45" s="463">
        <f>+D44+'[2]EAPED CF'!D44</f>
        <v>20449593</v>
      </c>
      <c r="E45" s="463">
        <f>+E44+'[2]EAPED CF'!E44</f>
        <v>69593541</v>
      </c>
      <c r="F45" s="463">
        <f>+F44+'[2]EAPED CF'!F44</f>
        <v>46797508</v>
      </c>
      <c r="G45" s="463">
        <f>+G44+'[2]EAPED CF'!G44</f>
        <v>44962386</v>
      </c>
      <c r="H45" s="463">
        <f>+H44+'[2]EAPED CF'!H44</f>
        <v>23796033</v>
      </c>
    </row>
    <row r="46" spans="1:8">
      <c r="A46" s="464"/>
      <c r="B46" s="465"/>
      <c r="C46" s="466"/>
      <c r="D46" s="466"/>
      <c r="E46" s="466"/>
      <c r="F46" s="466"/>
      <c r="G46" s="466"/>
      <c r="H46" s="466"/>
    </row>
    <row r="47" spans="1:8">
      <c r="C47" s="425"/>
      <c r="D47" s="425"/>
      <c r="E47" s="425"/>
      <c r="F47" s="425"/>
      <c r="G47" s="425"/>
      <c r="H47" s="425"/>
    </row>
    <row r="50" spans="1:8" s="309" customFormat="1">
      <c r="A50" s="467"/>
      <c r="B50" s="332"/>
      <c r="C50" s="332"/>
      <c r="D50" s="332"/>
      <c r="E50" s="332"/>
      <c r="F50" s="332"/>
      <c r="G50" s="332"/>
      <c r="H50" s="332"/>
    </row>
    <row r="51" spans="1:8">
      <c r="C51" s="425"/>
      <c r="D51" s="425"/>
      <c r="E51" s="425"/>
      <c r="F51" s="425"/>
      <c r="G51" s="425"/>
      <c r="H51" s="425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7" orientation="landscape" horizontalDpi="300" verticalDpi="300" r:id="rId1"/>
  <headerFooter>
    <oddFooter>&amp;R&amp;8LDF /6.&amp;P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activeCell="D20" sqref="D20"/>
    </sheetView>
  </sheetViews>
  <sheetFormatPr baseColWidth="10" defaultRowHeight="15"/>
  <cols>
    <col min="1" max="1" width="4.5703125" style="467" customWidth="1"/>
    <col min="2" max="2" width="60.28515625" style="332" customWidth="1"/>
    <col min="3" max="3" width="12.7109375" style="332" customWidth="1"/>
    <col min="4" max="4" width="14.140625" style="332" customWidth="1"/>
    <col min="5" max="5" width="13.5703125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415</v>
      </c>
      <c r="B3" s="403"/>
      <c r="C3" s="403"/>
      <c r="D3" s="403"/>
      <c r="E3" s="403"/>
      <c r="F3" s="403"/>
      <c r="G3" s="403"/>
      <c r="H3" s="403"/>
    </row>
    <row r="4" spans="1:8" s="309" customFormat="1">
      <c r="A4" s="403" t="s">
        <v>467</v>
      </c>
      <c r="B4" s="403"/>
      <c r="C4" s="403"/>
      <c r="D4" s="403"/>
      <c r="E4" s="403"/>
      <c r="F4" s="403"/>
      <c r="G4" s="403"/>
      <c r="H4" s="403"/>
    </row>
    <row r="5" spans="1:8" s="309" customFormat="1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>
      <c r="A7" s="444" t="s">
        <v>225</v>
      </c>
      <c r="B7" s="444"/>
      <c r="C7" s="445" t="s">
        <v>334</v>
      </c>
      <c r="D7" s="445"/>
      <c r="E7" s="445"/>
      <c r="F7" s="445"/>
      <c r="G7" s="445"/>
      <c r="H7" s="445" t="s">
        <v>335</v>
      </c>
    </row>
    <row r="8" spans="1:8" ht="27">
      <c r="A8" s="446"/>
      <c r="B8" s="446"/>
      <c r="C8" s="447" t="s">
        <v>226</v>
      </c>
      <c r="D8" s="447" t="s">
        <v>336</v>
      </c>
      <c r="E8" s="447" t="s">
        <v>259</v>
      </c>
      <c r="F8" s="447" t="s">
        <v>210</v>
      </c>
      <c r="G8" s="447" t="s">
        <v>227</v>
      </c>
      <c r="H8" s="448"/>
    </row>
    <row r="9" spans="1:8" ht="18.95" customHeight="1">
      <c r="A9" s="446"/>
      <c r="B9" s="446"/>
      <c r="C9" s="447">
        <v>1</v>
      </c>
      <c r="D9" s="447">
        <v>2</v>
      </c>
      <c r="E9" s="447" t="s">
        <v>337</v>
      </c>
      <c r="F9" s="447">
        <v>4</v>
      </c>
      <c r="G9" s="447">
        <v>5</v>
      </c>
      <c r="H9" s="447" t="s">
        <v>338</v>
      </c>
    </row>
    <row r="10" spans="1:8" s="452" customFormat="1" ht="18.95" customHeight="1">
      <c r="A10" s="468" t="s">
        <v>339</v>
      </c>
      <c r="B10" s="469"/>
      <c r="C10" s="470">
        <v>0</v>
      </c>
      <c r="D10" s="470">
        <v>0</v>
      </c>
      <c r="E10" s="470">
        <v>0</v>
      </c>
      <c r="F10" s="470">
        <v>0</v>
      </c>
      <c r="G10" s="470">
        <v>0</v>
      </c>
      <c r="H10" s="470">
        <v>0</v>
      </c>
    </row>
    <row r="11" spans="1:8" s="452" customFormat="1" ht="18.95" customHeight="1">
      <c r="A11" s="471" t="s">
        <v>468</v>
      </c>
      <c r="B11" s="472"/>
      <c r="C11" s="473">
        <v>0</v>
      </c>
      <c r="D11" s="473">
        <v>0</v>
      </c>
      <c r="E11" s="473">
        <v>0</v>
      </c>
      <c r="F11" s="473">
        <v>0</v>
      </c>
      <c r="G11" s="473">
        <v>0</v>
      </c>
      <c r="H11" s="473">
        <v>0</v>
      </c>
    </row>
    <row r="12" spans="1:8" s="452" customFormat="1" ht="18.95" customHeight="1">
      <c r="A12" s="471" t="s">
        <v>469</v>
      </c>
      <c r="B12" s="472"/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</row>
    <row r="13" spans="1:8" s="452" customFormat="1" ht="18.95" customHeight="1">
      <c r="A13" s="471" t="s">
        <v>470</v>
      </c>
      <c r="B13" s="472"/>
      <c r="C13" s="473">
        <v>0</v>
      </c>
      <c r="D13" s="473">
        <v>0</v>
      </c>
      <c r="E13" s="473">
        <v>0</v>
      </c>
      <c r="F13" s="473">
        <v>0</v>
      </c>
      <c r="G13" s="473">
        <v>0</v>
      </c>
      <c r="H13" s="473">
        <v>0</v>
      </c>
    </row>
    <row r="14" spans="1:8" s="452" customFormat="1" ht="18.95" customHeight="1">
      <c r="A14" s="474"/>
      <c r="B14" s="475" t="s">
        <v>471</v>
      </c>
      <c r="C14" s="476">
        <v>0</v>
      </c>
      <c r="D14" s="476">
        <v>0</v>
      </c>
      <c r="E14" s="476">
        <v>0</v>
      </c>
      <c r="F14" s="476">
        <v>0</v>
      </c>
      <c r="G14" s="476">
        <v>0</v>
      </c>
      <c r="H14" s="476">
        <v>0</v>
      </c>
    </row>
    <row r="15" spans="1:8" s="452" customFormat="1" ht="18.95" customHeight="1">
      <c r="A15" s="474"/>
      <c r="B15" s="475" t="s">
        <v>472</v>
      </c>
      <c r="C15" s="476">
        <v>0</v>
      </c>
      <c r="D15" s="476">
        <v>0</v>
      </c>
      <c r="E15" s="476">
        <v>0</v>
      </c>
      <c r="F15" s="476">
        <v>0</v>
      </c>
      <c r="G15" s="476">
        <v>0</v>
      </c>
      <c r="H15" s="476">
        <v>0</v>
      </c>
    </row>
    <row r="16" spans="1:8" s="452" customFormat="1" ht="18.95" customHeight="1">
      <c r="A16" s="471" t="s">
        <v>473</v>
      </c>
      <c r="B16" s="472"/>
      <c r="C16" s="473">
        <v>0</v>
      </c>
      <c r="D16" s="473">
        <v>0</v>
      </c>
      <c r="E16" s="473">
        <v>0</v>
      </c>
      <c r="F16" s="473">
        <v>0</v>
      </c>
      <c r="G16" s="473">
        <v>0</v>
      </c>
      <c r="H16" s="473">
        <v>0</v>
      </c>
    </row>
    <row r="17" spans="1:8" s="452" customFormat="1" ht="18.95" customHeight="1">
      <c r="A17" s="471" t="s">
        <v>474</v>
      </c>
      <c r="B17" s="472"/>
      <c r="C17" s="473">
        <v>0</v>
      </c>
      <c r="D17" s="473">
        <v>0</v>
      </c>
      <c r="E17" s="473">
        <v>0</v>
      </c>
      <c r="F17" s="473">
        <v>0</v>
      </c>
      <c r="G17" s="473">
        <v>0</v>
      </c>
      <c r="H17" s="473">
        <v>0</v>
      </c>
    </row>
    <row r="18" spans="1:8" s="452" customFormat="1" ht="18.95" customHeight="1">
      <c r="A18" s="474"/>
      <c r="B18" s="475" t="s">
        <v>475</v>
      </c>
      <c r="C18" s="476">
        <v>0</v>
      </c>
      <c r="D18" s="476">
        <v>0</v>
      </c>
      <c r="E18" s="476">
        <v>0</v>
      </c>
      <c r="F18" s="476">
        <v>0</v>
      </c>
      <c r="G18" s="476">
        <v>0</v>
      </c>
      <c r="H18" s="476">
        <v>0</v>
      </c>
    </row>
    <row r="19" spans="1:8" s="459" customFormat="1" ht="18.95" customHeight="1">
      <c r="A19" s="474"/>
      <c r="B19" s="475" t="s">
        <v>476</v>
      </c>
      <c r="C19" s="476">
        <v>0</v>
      </c>
      <c r="D19" s="476">
        <v>0</v>
      </c>
      <c r="E19" s="476">
        <v>0</v>
      </c>
      <c r="F19" s="476">
        <v>0</v>
      </c>
      <c r="G19" s="476">
        <v>0</v>
      </c>
      <c r="H19" s="476">
        <v>0</v>
      </c>
    </row>
    <row r="20" spans="1:8" s="452" customFormat="1" ht="18.95" customHeight="1">
      <c r="A20" s="471" t="s">
        <v>477</v>
      </c>
      <c r="B20" s="472"/>
      <c r="C20" s="473">
        <v>0</v>
      </c>
      <c r="D20" s="473">
        <v>0</v>
      </c>
      <c r="E20" s="473">
        <v>0</v>
      </c>
      <c r="F20" s="473">
        <v>0</v>
      </c>
      <c r="G20" s="473">
        <v>0</v>
      </c>
      <c r="H20" s="473">
        <v>0</v>
      </c>
    </row>
    <row r="21" spans="1:8" s="452" customFormat="1" ht="18.95" customHeight="1">
      <c r="A21" s="474"/>
      <c r="B21" s="475"/>
      <c r="C21" s="477"/>
      <c r="D21" s="478"/>
      <c r="E21" s="477"/>
      <c r="F21" s="477"/>
      <c r="G21" s="477"/>
      <c r="H21" s="477"/>
    </row>
    <row r="22" spans="1:8" s="452" customFormat="1" ht="18.95" customHeight="1">
      <c r="A22" s="468" t="s">
        <v>416</v>
      </c>
      <c r="B22" s="469"/>
      <c r="C22" s="470">
        <f>+C23</f>
        <v>17510726</v>
      </c>
      <c r="D22" s="470">
        <f t="shared" ref="D22:H22" si="0">+D23</f>
        <v>4335954</v>
      </c>
      <c r="E22" s="470">
        <f t="shared" si="0"/>
        <v>21846680</v>
      </c>
      <c r="F22" s="470">
        <f t="shared" si="0"/>
        <v>21820542</v>
      </c>
      <c r="G22" s="470">
        <f t="shared" si="0"/>
        <v>20802562</v>
      </c>
      <c r="H22" s="470">
        <f t="shared" si="0"/>
        <v>26138</v>
      </c>
    </row>
    <row r="23" spans="1:8" s="452" customFormat="1" ht="18.95" customHeight="1">
      <c r="A23" s="471" t="s">
        <v>468</v>
      </c>
      <c r="B23" s="472"/>
      <c r="C23" s="477">
        <v>17510726</v>
      </c>
      <c r="D23" s="477">
        <v>4335954</v>
      </c>
      <c r="E23" s="477">
        <v>21846680</v>
      </c>
      <c r="F23" s="477">
        <v>21820542</v>
      </c>
      <c r="G23" s="477">
        <v>20802562</v>
      </c>
      <c r="H23" s="477">
        <v>26138</v>
      </c>
    </row>
    <row r="24" spans="1:8" s="452" customFormat="1" ht="18.95" customHeight="1">
      <c r="A24" s="471" t="s">
        <v>469</v>
      </c>
      <c r="B24" s="472"/>
      <c r="C24" s="477">
        <v>0</v>
      </c>
      <c r="D24" s="477">
        <v>0</v>
      </c>
      <c r="E24" s="477">
        <v>0</v>
      </c>
      <c r="F24" s="477">
        <v>0</v>
      </c>
      <c r="G24" s="477">
        <v>0</v>
      </c>
      <c r="H24" s="477">
        <v>0</v>
      </c>
    </row>
    <row r="25" spans="1:8" s="452" customFormat="1" ht="18.95" customHeight="1">
      <c r="A25" s="471" t="s">
        <v>470</v>
      </c>
      <c r="B25" s="472"/>
      <c r="C25" s="477">
        <v>0</v>
      </c>
      <c r="D25" s="477">
        <v>0</v>
      </c>
      <c r="E25" s="477">
        <v>0</v>
      </c>
      <c r="F25" s="477">
        <v>0</v>
      </c>
      <c r="G25" s="477">
        <v>0</v>
      </c>
      <c r="H25" s="477">
        <v>0</v>
      </c>
    </row>
    <row r="26" spans="1:8" s="452" customFormat="1" ht="18.95" customHeight="1">
      <c r="A26" s="474"/>
      <c r="B26" s="475" t="s">
        <v>471</v>
      </c>
      <c r="C26" s="479">
        <v>0</v>
      </c>
      <c r="D26" s="479">
        <v>0</v>
      </c>
      <c r="E26" s="479">
        <v>0</v>
      </c>
      <c r="F26" s="479">
        <v>0</v>
      </c>
      <c r="G26" s="479">
        <v>0</v>
      </c>
      <c r="H26" s="479">
        <v>0</v>
      </c>
    </row>
    <row r="27" spans="1:8" s="459" customFormat="1" ht="18.95" customHeight="1">
      <c r="A27" s="474"/>
      <c r="B27" s="475" t="s">
        <v>472</v>
      </c>
      <c r="C27" s="479">
        <v>0</v>
      </c>
      <c r="D27" s="479">
        <v>0</v>
      </c>
      <c r="E27" s="479">
        <v>0</v>
      </c>
      <c r="F27" s="479">
        <v>0</v>
      </c>
      <c r="G27" s="479">
        <v>0</v>
      </c>
      <c r="H27" s="479">
        <v>0</v>
      </c>
    </row>
    <row r="28" spans="1:8" s="452" customFormat="1" ht="18.95" customHeight="1">
      <c r="A28" s="471" t="s">
        <v>473</v>
      </c>
      <c r="B28" s="472"/>
      <c r="C28" s="477">
        <v>0</v>
      </c>
      <c r="D28" s="477">
        <v>0</v>
      </c>
      <c r="E28" s="477">
        <v>0</v>
      </c>
      <c r="F28" s="477">
        <v>0</v>
      </c>
      <c r="G28" s="477">
        <v>0</v>
      </c>
      <c r="H28" s="477">
        <v>0</v>
      </c>
    </row>
    <row r="29" spans="1:8" s="452" customFormat="1" ht="21" customHeight="1">
      <c r="A29" s="471" t="s">
        <v>474</v>
      </c>
      <c r="B29" s="472"/>
      <c r="C29" s="477">
        <v>0</v>
      </c>
      <c r="D29" s="477">
        <v>0</v>
      </c>
      <c r="E29" s="477">
        <v>0</v>
      </c>
      <c r="F29" s="477">
        <v>0</v>
      </c>
      <c r="G29" s="477">
        <v>0</v>
      </c>
      <c r="H29" s="477">
        <v>0</v>
      </c>
    </row>
    <row r="30" spans="1:8" s="452" customFormat="1" ht="18.95" customHeight="1">
      <c r="A30" s="474"/>
      <c r="B30" s="475" t="s">
        <v>475</v>
      </c>
      <c r="C30" s="479">
        <v>0</v>
      </c>
      <c r="D30" s="479">
        <v>0</v>
      </c>
      <c r="E30" s="479">
        <v>0</v>
      </c>
      <c r="F30" s="479">
        <v>0</v>
      </c>
      <c r="G30" s="479">
        <v>0</v>
      </c>
      <c r="H30" s="479">
        <v>0</v>
      </c>
    </row>
    <row r="31" spans="1:8" s="452" customFormat="1" ht="18.95" customHeight="1">
      <c r="A31" s="474"/>
      <c r="B31" s="475" t="s">
        <v>476</v>
      </c>
      <c r="C31" s="479">
        <v>0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</row>
    <row r="32" spans="1:8" s="452" customFormat="1" ht="17.25" customHeight="1">
      <c r="A32" s="471" t="s">
        <v>477</v>
      </c>
      <c r="B32" s="472"/>
      <c r="C32" s="477">
        <v>0</v>
      </c>
      <c r="D32" s="477">
        <v>0</v>
      </c>
      <c r="E32" s="477">
        <v>0</v>
      </c>
      <c r="F32" s="477">
        <v>0</v>
      </c>
      <c r="G32" s="477">
        <v>0</v>
      </c>
      <c r="H32" s="477">
        <v>0</v>
      </c>
    </row>
    <row r="33" spans="1:8" s="459" customFormat="1" ht="18.95" customHeight="1">
      <c r="A33" s="474"/>
      <c r="B33" s="475"/>
      <c r="C33" s="477"/>
      <c r="D33" s="477"/>
      <c r="E33" s="477"/>
      <c r="F33" s="477"/>
      <c r="G33" s="477"/>
      <c r="H33" s="477"/>
    </row>
    <row r="34" spans="1:8">
      <c r="A34" s="480" t="s">
        <v>478</v>
      </c>
      <c r="B34" s="481"/>
      <c r="C34" s="482">
        <f>+C22</f>
        <v>17510726</v>
      </c>
      <c r="D34" s="482">
        <f t="shared" ref="D34:H34" si="1">+D22</f>
        <v>4335954</v>
      </c>
      <c r="E34" s="482">
        <f t="shared" si="1"/>
        <v>21846680</v>
      </c>
      <c r="F34" s="482">
        <f t="shared" si="1"/>
        <v>21820542</v>
      </c>
      <c r="G34" s="482">
        <f t="shared" si="1"/>
        <v>20802562</v>
      </c>
      <c r="H34" s="482">
        <f t="shared" si="1"/>
        <v>26138</v>
      </c>
    </row>
    <row r="35" spans="1:8">
      <c r="A35" s="483"/>
      <c r="B35" s="442"/>
      <c r="C35" s="484"/>
      <c r="D35" s="484"/>
      <c r="E35" s="484"/>
      <c r="F35" s="484"/>
      <c r="G35" s="484"/>
      <c r="H35" s="484"/>
    </row>
    <row r="36" spans="1:8">
      <c r="C36" s="425"/>
      <c r="D36" s="425"/>
      <c r="E36" s="425"/>
      <c r="F36" s="425"/>
      <c r="G36" s="425"/>
      <c r="H36" s="425"/>
    </row>
    <row r="39" spans="1:8" s="309" customFormat="1">
      <c r="A39" s="467"/>
      <c r="B39" s="332"/>
      <c r="C39" s="332"/>
      <c r="D39" s="332"/>
      <c r="E39" s="332"/>
      <c r="F39" s="332"/>
      <c r="G39" s="332"/>
      <c r="H39" s="332"/>
    </row>
    <row r="40" spans="1:8">
      <c r="C40" s="425"/>
      <c r="D40" s="425"/>
      <c r="E40" s="425"/>
      <c r="F40" s="425"/>
      <c r="G40" s="425"/>
      <c r="H40" s="425"/>
    </row>
  </sheetData>
  <mergeCells count="24">
    <mergeCell ref="A24:B24"/>
    <mergeCell ref="A25:B25"/>
    <mergeCell ref="A28:B28"/>
    <mergeCell ref="A29:B29"/>
    <mergeCell ref="A32:B32"/>
    <mergeCell ref="A34:B34"/>
    <mergeCell ref="A13:B13"/>
    <mergeCell ref="A16:B16"/>
    <mergeCell ref="A17:B17"/>
    <mergeCell ref="A20:B20"/>
    <mergeCell ref="A22:B22"/>
    <mergeCell ref="A23:B23"/>
    <mergeCell ref="A7:B9"/>
    <mergeCell ref="C7:G7"/>
    <mergeCell ref="H7:H8"/>
    <mergeCell ref="A10:B10"/>
    <mergeCell ref="A11:B11"/>
    <mergeCell ref="A12:B12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1" orientation="landscape" horizontalDpi="300" verticalDpi="300" r:id="rId1"/>
  <headerFooter>
    <oddFooter>&amp;R&amp;8LDF /6.&amp;P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view="pageBreakPreview" zoomScale="85" zoomScaleNormal="85" zoomScaleSheetLayoutView="85" workbookViewId="0">
      <selection activeCell="F7" sqref="F7"/>
    </sheetView>
  </sheetViews>
  <sheetFormatPr baseColWidth="10" defaultColWidth="11.42578125" defaultRowHeight="12"/>
  <cols>
    <col min="1" max="1" width="4.85546875" style="156" customWidth="1"/>
    <col min="2" max="2" width="28.140625" style="156" customWidth="1"/>
    <col min="3" max="3" width="18.85546875" style="156" customWidth="1"/>
    <col min="4" max="6" width="16.7109375" style="156" customWidth="1"/>
    <col min="7" max="7" width="18.5703125" style="156" customWidth="1"/>
    <col min="8" max="10" width="16.7109375" style="156" customWidth="1"/>
    <col min="11" max="11" width="11.42578125" style="84"/>
    <col min="12" max="12" width="19" style="84" customWidth="1"/>
    <col min="13" max="16384" width="11.42578125" style="84"/>
  </cols>
  <sheetData>
    <row r="1" spans="1:20" ht="20.100000000000001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0.100000000000001" customHeight="1">
      <c r="A2" s="82" t="s">
        <v>142</v>
      </c>
      <c r="B2" s="82"/>
      <c r="C2" s="82"/>
      <c r="D2" s="82"/>
      <c r="E2" s="82"/>
      <c r="F2" s="82"/>
      <c r="G2" s="82"/>
      <c r="H2" s="82"/>
      <c r="I2" s="82"/>
      <c r="J2" s="82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20.100000000000001" customHeight="1">
      <c r="A3" s="86" t="s">
        <v>144</v>
      </c>
      <c r="B3" s="86"/>
      <c r="C3" s="86"/>
      <c r="D3" s="86"/>
      <c r="E3" s="86"/>
      <c r="F3" s="86"/>
      <c r="G3" s="86"/>
      <c r="H3" s="86"/>
      <c r="I3" s="86"/>
      <c r="J3" s="86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20.100000000000001" customHeight="1">
      <c r="A4" s="86" t="s">
        <v>145</v>
      </c>
      <c r="B4" s="86"/>
      <c r="C4" s="86"/>
      <c r="D4" s="86"/>
      <c r="E4" s="86"/>
      <c r="F4" s="86"/>
      <c r="G4" s="86"/>
      <c r="H4" s="86"/>
      <c r="I4" s="86"/>
      <c r="J4" s="86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8" customHeight="1" thickBot="1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96" customHeight="1" thickBot="1">
      <c r="A6" s="88" t="s">
        <v>146</v>
      </c>
      <c r="B6" s="89"/>
      <c r="C6" s="89"/>
      <c r="D6" s="90" t="s">
        <v>147</v>
      </c>
      <c r="E6" s="91" t="s">
        <v>148</v>
      </c>
      <c r="F6" s="91" t="s">
        <v>149</v>
      </c>
      <c r="G6" s="91" t="s">
        <v>150</v>
      </c>
      <c r="H6" s="92" t="s">
        <v>151</v>
      </c>
      <c r="I6" s="92" t="s">
        <v>152</v>
      </c>
      <c r="J6" s="92" t="s">
        <v>153</v>
      </c>
    </row>
    <row r="7" spans="1:20" ht="18.75" customHeight="1">
      <c r="A7" s="93" t="s">
        <v>154</v>
      </c>
      <c r="B7" s="94"/>
      <c r="C7" s="94"/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6">
        <v>0</v>
      </c>
    </row>
    <row r="8" spans="1:20" ht="15.95" customHeight="1">
      <c r="A8" s="97"/>
      <c r="B8" s="98" t="s">
        <v>155</v>
      </c>
      <c r="C8" s="98"/>
      <c r="D8" s="99">
        <v>0</v>
      </c>
      <c r="E8" s="100"/>
      <c r="F8" s="100"/>
      <c r="G8" s="100"/>
      <c r="H8" s="99">
        <v>0</v>
      </c>
      <c r="I8" s="99">
        <v>0</v>
      </c>
      <c r="J8" s="101">
        <v>0</v>
      </c>
    </row>
    <row r="9" spans="1:20" ht="15.95" customHeight="1">
      <c r="A9" s="102"/>
      <c r="B9" s="103" t="s">
        <v>156</v>
      </c>
      <c r="C9" s="104"/>
      <c r="D9" s="105">
        <v>0</v>
      </c>
      <c r="E9" s="106"/>
      <c r="F9" s="107"/>
      <c r="G9" s="107"/>
      <c r="H9" s="105">
        <v>0</v>
      </c>
      <c r="I9" s="105"/>
      <c r="J9" s="108"/>
    </row>
    <row r="10" spans="1:20" ht="15.95" customHeight="1">
      <c r="A10" s="102"/>
      <c r="B10" s="103" t="s">
        <v>156</v>
      </c>
      <c r="C10" s="104"/>
      <c r="D10" s="105">
        <v>0</v>
      </c>
      <c r="E10" s="106"/>
      <c r="F10" s="107"/>
      <c r="G10" s="107"/>
      <c r="H10" s="105">
        <v>0</v>
      </c>
      <c r="I10" s="105"/>
      <c r="J10" s="108"/>
    </row>
    <row r="11" spans="1:20" ht="15.95" customHeight="1">
      <c r="A11" s="102"/>
      <c r="B11" s="103" t="s">
        <v>156</v>
      </c>
      <c r="C11" s="104"/>
      <c r="D11" s="105">
        <v>0</v>
      </c>
      <c r="E11" s="106"/>
      <c r="F11" s="107"/>
      <c r="G11" s="107"/>
      <c r="H11" s="105">
        <v>0</v>
      </c>
      <c r="I11" s="105"/>
      <c r="J11" s="108"/>
    </row>
    <row r="12" spans="1:20" ht="15.95" customHeight="1">
      <c r="A12" s="102"/>
      <c r="B12" s="103" t="s">
        <v>156</v>
      </c>
      <c r="C12" s="104"/>
      <c r="D12" s="105">
        <v>0</v>
      </c>
      <c r="E12" s="106"/>
      <c r="F12" s="107"/>
      <c r="G12" s="107"/>
      <c r="H12" s="105">
        <v>0</v>
      </c>
      <c r="I12" s="105"/>
      <c r="J12" s="108"/>
    </row>
    <row r="13" spans="1:20" ht="15.95" customHeight="1">
      <c r="A13" s="102"/>
      <c r="B13" s="103" t="s">
        <v>156</v>
      </c>
      <c r="C13" s="104"/>
      <c r="D13" s="105">
        <v>0</v>
      </c>
      <c r="E13" s="106"/>
      <c r="F13" s="107"/>
      <c r="G13" s="107"/>
      <c r="H13" s="105">
        <v>0</v>
      </c>
      <c r="I13" s="105"/>
      <c r="J13" s="108"/>
    </row>
    <row r="14" spans="1:20" ht="15.95" customHeight="1">
      <c r="A14" s="102"/>
      <c r="B14" s="103" t="s">
        <v>157</v>
      </c>
      <c r="C14" s="103"/>
      <c r="D14" s="105">
        <v>0</v>
      </c>
      <c r="E14" s="106"/>
      <c r="F14" s="107"/>
      <c r="G14" s="107"/>
      <c r="H14" s="105">
        <v>0</v>
      </c>
      <c r="I14" s="105"/>
      <c r="J14" s="108"/>
    </row>
    <row r="15" spans="1:20" ht="15.95" customHeight="1">
      <c r="A15" s="102"/>
      <c r="B15" s="103" t="s">
        <v>158</v>
      </c>
      <c r="C15" s="103"/>
      <c r="D15" s="105">
        <v>0</v>
      </c>
      <c r="E15" s="106"/>
      <c r="F15" s="107"/>
      <c r="G15" s="107"/>
      <c r="H15" s="105">
        <v>0</v>
      </c>
      <c r="I15" s="105"/>
      <c r="J15" s="108"/>
    </row>
    <row r="16" spans="1:20" ht="15.95" customHeight="1">
      <c r="A16" s="109"/>
      <c r="B16" s="110"/>
      <c r="C16" s="110"/>
      <c r="D16" s="111"/>
      <c r="E16" s="111"/>
      <c r="F16" s="112"/>
      <c r="G16" s="112"/>
      <c r="H16" s="113"/>
      <c r="I16" s="113"/>
      <c r="J16" s="114"/>
    </row>
    <row r="17" spans="1:10" ht="15.95" customHeight="1">
      <c r="A17" s="97"/>
      <c r="B17" s="115" t="s">
        <v>159</v>
      </c>
      <c r="C17" s="115"/>
      <c r="D17" s="99">
        <v>0</v>
      </c>
      <c r="E17" s="100"/>
      <c r="F17" s="116"/>
      <c r="G17" s="116"/>
      <c r="H17" s="117">
        <v>0</v>
      </c>
      <c r="I17" s="117">
        <v>0</v>
      </c>
      <c r="J17" s="118">
        <v>0</v>
      </c>
    </row>
    <row r="18" spans="1:10" ht="15.95" customHeight="1">
      <c r="A18" s="102"/>
      <c r="B18" s="103" t="s">
        <v>156</v>
      </c>
      <c r="C18" s="104"/>
      <c r="D18" s="105">
        <v>0</v>
      </c>
      <c r="E18" s="106"/>
      <c r="F18" s="107"/>
      <c r="G18" s="107"/>
      <c r="H18" s="105">
        <v>0</v>
      </c>
      <c r="I18" s="105"/>
      <c r="J18" s="108"/>
    </row>
    <row r="19" spans="1:10" ht="15.95" customHeight="1">
      <c r="A19" s="102"/>
      <c r="B19" s="103" t="s">
        <v>156</v>
      </c>
      <c r="C19" s="104"/>
      <c r="D19" s="105">
        <v>0</v>
      </c>
      <c r="E19" s="106"/>
      <c r="F19" s="107"/>
      <c r="G19" s="107"/>
      <c r="H19" s="105">
        <v>0</v>
      </c>
      <c r="I19" s="105"/>
      <c r="J19" s="108"/>
    </row>
    <row r="20" spans="1:10" ht="15.95" customHeight="1">
      <c r="A20" s="102"/>
      <c r="B20" s="103" t="s">
        <v>156</v>
      </c>
      <c r="C20" s="104"/>
      <c r="D20" s="105">
        <v>0</v>
      </c>
      <c r="E20" s="106"/>
      <c r="F20" s="107"/>
      <c r="G20" s="107"/>
      <c r="H20" s="105">
        <v>0</v>
      </c>
      <c r="I20" s="105"/>
      <c r="J20" s="108"/>
    </row>
    <row r="21" spans="1:10" ht="15.95" customHeight="1">
      <c r="A21" s="102"/>
      <c r="B21" s="103" t="s">
        <v>156</v>
      </c>
      <c r="C21" s="104"/>
      <c r="D21" s="105">
        <v>0</v>
      </c>
      <c r="E21" s="106"/>
      <c r="F21" s="107"/>
      <c r="G21" s="107"/>
      <c r="H21" s="105">
        <v>0</v>
      </c>
      <c r="I21" s="105"/>
      <c r="J21" s="108"/>
    </row>
    <row r="22" spans="1:10" ht="15.95" customHeight="1">
      <c r="A22" s="102"/>
      <c r="B22" s="103" t="s">
        <v>156</v>
      </c>
      <c r="C22" s="104"/>
      <c r="D22" s="105">
        <v>0</v>
      </c>
      <c r="E22" s="106"/>
      <c r="F22" s="107"/>
      <c r="G22" s="107"/>
      <c r="H22" s="105">
        <v>0</v>
      </c>
      <c r="I22" s="105"/>
      <c r="J22" s="108"/>
    </row>
    <row r="23" spans="1:10" ht="15.95" customHeight="1">
      <c r="A23" s="102"/>
      <c r="B23" s="103" t="s">
        <v>156</v>
      </c>
      <c r="C23" s="104"/>
      <c r="D23" s="105">
        <v>0</v>
      </c>
      <c r="E23" s="106"/>
      <c r="F23" s="107"/>
      <c r="G23" s="107"/>
      <c r="H23" s="105">
        <v>0</v>
      </c>
      <c r="I23" s="105"/>
      <c r="J23" s="108"/>
    </row>
    <row r="24" spans="1:10" ht="15.95" customHeight="1">
      <c r="A24" s="102"/>
      <c r="B24" s="103" t="s">
        <v>156</v>
      </c>
      <c r="C24" s="104"/>
      <c r="D24" s="105">
        <v>0</v>
      </c>
      <c r="E24" s="106"/>
      <c r="F24" s="107"/>
      <c r="G24" s="107"/>
      <c r="H24" s="105">
        <v>0</v>
      </c>
      <c r="I24" s="105"/>
      <c r="J24" s="108"/>
    </row>
    <row r="25" spans="1:10" ht="15.95" customHeight="1">
      <c r="A25" s="102"/>
      <c r="B25" s="103" t="s">
        <v>156</v>
      </c>
      <c r="C25" s="104"/>
      <c r="D25" s="105">
        <v>0</v>
      </c>
      <c r="E25" s="106"/>
      <c r="F25" s="107"/>
      <c r="G25" s="107"/>
      <c r="H25" s="105">
        <v>0</v>
      </c>
      <c r="I25" s="105"/>
      <c r="J25" s="108"/>
    </row>
    <row r="26" spans="1:10" ht="15.95" customHeight="1">
      <c r="A26" s="102"/>
      <c r="B26" s="103" t="s">
        <v>156</v>
      </c>
      <c r="C26" s="104"/>
      <c r="D26" s="105">
        <v>0</v>
      </c>
      <c r="E26" s="106"/>
      <c r="F26" s="107"/>
      <c r="G26" s="107"/>
      <c r="H26" s="105">
        <v>0</v>
      </c>
      <c r="I26" s="105"/>
      <c r="J26" s="108"/>
    </row>
    <row r="27" spans="1:10" ht="15.95" customHeight="1">
      <c r="A27" s="102"/>
      <c r="B27" s="103" t="s">
        <v>157</v>
      </c>
      <c r="C27" s="103"/>
      <c r="D27" s="105">
        <v>0</v>
      </c>
      <c r="E27" s="119"/>
      <c r="F27" s="51"/>
      <c r="G27" s="51"/>
      <c r="H27" s="105" t="s">
        <v>160</v>
      </c>
      <c r="I27" s="105"/>
      <c r="J27" s="108"/>
    </row>
    <row r="28" spans="1:10" ht="15.95" customHeight="1">
      <c r="A28" s="102"/>
      <c r="B28" s="103" t="s">
        <v>158</v>
      </c>
      <c r="C28" s="103"/>
      <c r="D28" s="105">
        <v>0</v>
      </c>
      <c r="E28" s="119"/>
      <c r="F28" s="51"/>
      <c r="G28" s="51"/>
      <c r="H28" s="105" t="s">
        <v>160</v>
      </c>
      <c r="I28" s="105"/>
      <c r="J28" s="108"/>
    </row>
    <row r="29" spans="1:10" ht="15.95" customHeight="1" thickBot="1">
      <c r="A29" s="102"/>
      <c r="B29" s="115"/>
      <c r="C29" s="115"/>
      <c r="D29" s="119"/>
      <c r="E29" s="106"/>
      <c r="F29" s="120"/>
      <c r="G29" s="120"/>
      <c r="H29" s="121"/>
      <c r="I29" s="121"/>
      <c r="J29" s="108"/>
    </row>
    <row r="30" spans="1:10" ht="15.95" customHeight="1">
      <c r="A30" s="93" t="s">
        <v>161</v>
      </c>
      <c r="B30" s="94"/>
      <c r="C30" s="94"/>
      <c r="D30" s="122">
        <v>0</v>
      </c>
      <c r="E30" s="123"/>
      <c r="F30" s="123"/>
      <c r="G30" s="123"/>
      <c r="H30" s="122">
        <v>0</v>
      </c>
      <c r="I30" s="122"/>
      <c r="J30" s="124"/>
    </row>
    <row r="31" spans="1:10" ht="15.95" customHeight="1" thickBot="1">
      <c r="A31" s="102"/>
      <c r="B31" s="125"/>
      <c r="C31" s="126"/>
      <c r="D31" s="127"/>
      <c r="E31" s="128"/>
      <c r="F31" s="107"/>
      <c r="G31" s="107"/>
      <c r="H31" s="105"/>
      <c r="I31" s="105"/>
      <c r="J31" s="129"/>
    </row>
    <row r="32" spans="1:10" ht="15.95" customHeight="1">
      <c r="A32" s="93" t="s">
        <v>162</v>
      </c>
      <c r="B32" s="94"/>
      <c r="C32" s="94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30">
        <v>0</v>
      </c>
    </row>
    <row r="33" spans="1:12" ht="15.95" customHeight="1" thickBot="1">
      <c r="A33" s="102"/>
      <c r="B33" s="125"/>
      <c r="C33" s="126"/>
      <c r="D33" s="126"/>
      <c r="E33" s="103"/>
      <c r="F33" s="104"/>
      <c r="G33" s="104"/>
      <c r="H33" s="131"/>
      <c r="I33" s="131"/>
      <c r="J33" s="132"/>
    </row>
    <row r="34" spans="1:12" ht="15.95" customHeight="1">
      <c r="A34" s="93" t="s">
        <v>163</v>
      </c>
      <c r="B34" s="94"/>
      <c r="C34" s="94"/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4">
        <v>0</v>
      </c>
    </row>
    <row r="35" spans="1:12" ht="15.95" customHeight="1">
      <c r="A35" s="102"/>
      <c r="B35" s="115"/>
      <c r="C35" s="115"/>
      <c r="D35" s="119"/>
      <c r="E35" s="106"/>
      <c r="F35" s="120"/>
      <c r="G35" s="120"/>
      <c r="H35" s="121"/>
      <c r="I35" s="121"/>
      <c r="J35" s="108"/>
    </row>
    <row r="36" spans="1:12" ht="15.95" customHeight="1">
      <c r="A36" s="102"/>
      <c r="B36" s="125" t="s">
        <v>164</v>
      </c>
      <c r="C36" s="126"/>
      <c r="D36" s="135"/>
      <c r="E36" s="136"/>
      <c r="F36" s="104"/>
      <c r="G36" s="104"/>
      <c r="H36" s="131"/>
      <c r="I36" s="131"/>
      <c r="J36" s="137"/>
    </row>
    <row r="37" spans="1:12" ht="15.95" customHeight="1">
      <c r="A37" s="102"/>
      <c r="B37" s="125" t="s">
        <v>165</v>
      </c>
      <c r="C37" s="126"/>
      <c r="D37" s="135"/>
      <c r="E37" s="136"/>
      <c r="F37" s="104"/>
      <c r="G37" s="104"/>
      <c r="H37" s="131"/>
      <c r="I37" s="131"/>
      <c r="J37" s="137"/>
    </row>
    <row r="38" spans="1:12" ht="15.95" customHeight="1">
      <c r="A38" s="102"/>
      <c r="B38" s="125" t="s">
        <v>166</v>
      </c>
      <c r="C38" s="126"/>
      <c r="D38" s="135"/>
      <c r="E38" s="136"/>
      <c r="F38" s="104"/>
      <c r="G38" s="104"/>
      <c r="H38" s="131"/>
      <c r="I38" s="131"/>
      <c r="J38" s="137"/>
    </row>
    <row r="39" spans="1:12" ht="15.95" customHeight="1" thickBot="1">
      <c r="A39" s="102"/>
      <c r="B39" s="125"/>
      <c r="C39" s="126"/>
      <c r="D39" s="126"/>
      <c r="E39" s="103"/>
      <c r="F39" s="104"/>
      <c r="G39" s="104"/>
      <c r="H39" s="131"/>
      <c r="I39" s="131"/>
      <c r="J39" s="132"/>
    </row>
    <row r="40" spans="1:12" ht="15.95" customHeight="1">
      <c r="A40" s="93" t="s">
        <v>167</v>
      </c>
      <c r="B40" s="94"/>
      <c r="C40" s="94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4">
        <v>0</v>
      </c>
    </row>
    <row r="41" spans="1:12" ht="15.95" customHeight="1">
      <c r="A41" s="102"/>
      <c r="B41" s="115"/>
      <c r="C41" s="115"/>
      <c r="D41" s="128"/>
      <c r="E41" s="138"/>
      <c r="F41" s="139"/>
      <c r="G41" s="139"/>
      <c r="H41" s="140"/>
      <c r="I41" s="140"/>
      <c r="J41" s="129"/>
    </row>
    <row r="42" spans="1:12" ht="15.95" customHeight="1">
      <c r="A42" s="102"/>
      <c r="B42" s="125" t="s">
        <v>168</v>
      </c>
      <c r="C42" s="126"/>
      <c r="D42" s="135"/>
      <c r="E42" s="136"/>
      <c r="F42" s="104"/>
      <c r="G42" s="104"/>
      <c r="H42" s="131"/>
      <c r="I42" s="131"/>
      <c r="J42" s="137"/>
      <c r="L42" s="141"/>
    </row>
    <row r="43" spans="1:12" ht="15.95" customHeight="1">
      <c r="A43" s="102"/>
      <c r="B43" s="125" t="s">
        <v>169</v>
      </c>
      <c r="C43" s="126"/>
      <c r="D43" s="135"/>
      <c r="E43" s="136"/>
      <c r="F43" s="104"/>
      <c r="G43" s="104"/>
      <c r="H43" s="131"/>
      <c r="I43" s="131"/>
      <c r="J43" s="137"/>
    </row>
    <row r="44" spans="1:12" ht="15.95" customHeight="1">
      <c r="A44" s="102"/>
      <c r="B44" s="125" t="s">
        <v>170</v>
      </c>
      <c r="C44" s="126"/>
      <c r="D44" s="135"/>
      <c r="E44" s="136"/>
      <c r="F44" s="104"/>
      <c r="G44" s="104"/>
      <c r="H44" s="131"/>
      <c r="I44" s="131"/>
      <c r="J44" s="137"/>
    </row>
    <row r="45" spans="1:12" ht="12.75">
      <c r="A45" s="102"/>
      <c r="B45" s="125"/>
      <c r="C45" s="126"/>
      <c r="D45" s="126"/>
      <c r="E45" s="103"/>
      <c r="F45" s="104"/>
      <c r="G45" s="104"/>
      <c r="H45" s="131"/>
      <c r="I45" s="131"/>
      <c r="J45" s="132"/>
    </row>
    <row r="46" spans="1:12" ht="15">
      <c r="A46" s="142" t="s">
        <v>171</v>
      </c>
      <c r="B46" s="143"/>
      <c r="C46" s="143"/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144">
        <v>0</v>
      </c>
      <c r="J46" s="145">
        <v>0</v>
      </c>
    </row>
    <row r="47" spans="1:12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2">
      <c r="A48" s="146"/>
      <c r="B48" s="148"/>
      <c r="C48" s="149"/>
      <c r="D48" s="149"/>
      <c r="E48" s="150"/>
      <c r="F48" s="146"/>
      <c r="G48" s="151"/>
      <c r="H48" s="151"/>
      <c r="I48" s="150"/>
      <c r="J48" s="150"/>
    </row>
    <row r="49" spans="1:10">
      <c r="A49" s="84"/>
      <c r="B49" s="152"/>
      <c r="C49" s="56"/>
      <c r="D49" s="56"/>
      <c r="E49" s="153"/>
      <c r="F49" s="153"/>
      <c r="G49" s="56"/>
      <c r="H49" s="56"/>
      <c r="I49" s="115"/>
      <c r="J49" s="153"/>
    </row>
    <row r="50" spans="1:10">
      <c r="A50" s="84"/>
      <c r="B50" s="154"/>
      <c r="C50" s="55"/>
      <c r="D50" s="55"/>
      <c r="E50" s="155"/>
      <c r="F50" s="155"/>
      <c r="G50" s="55"/>
      <c r="H50" s="55"/>
      <c r="I50" s="115"/>
      <c r="J50" s="153"/>
    </row>
    <row r="52" spans="1:10">
      <c r="C52" s="56"/>
      <c r="D52" s="56"/>
      <c r="E52" s="9"/>
      <c r="F52" s="9"/>
      <c r="G52" s="56"/>
      <c r="H52" s="56"/>
    </row>
    <row r="53" spans="1:10">
      <c r="C53" s="55"/>
      <c r="D53" s="55"/>
      <c r="E53" s="15"/>
      <c r="F53" s="15"/>
      <c r="G53" s="55"/>
      <c r="H53" s="55"/>
    </row>
  </sheetData>
  <sheetProtection selectLockedCells="1"/>
  <mergeCells count="29">
    <mergeCell ref="C52:D52"/>
    <mergeCell ref="G52:H52"/>
    <mergeCell ref="C53:D53"/>
    <mergeCell ref="G53:H53"/>
    <mergeCell ref="B47:J47"/>
    <mergeCell ref="C48:D48"/>
    <mergeCell ref="G48:H48"/>
    <mergeCell ref="C49:D49"/>
    <mergeCell ref="G49:H49"/>
    <mergeCell ref="C50:D50"/>
    <mergeCell ref="G50:H50"/>
    <mergeCell ref="B8:C8"/>
    <mergeCell ref="A30:C30"/>
    <mergeCell ref="A32:C32"/>
    <mergeCell ref="A34:C34"/>
    <mergeCell ref="A40:C40"/>
    <mergeCell ref="A46:C46"/>
    <mergeCell ref="A4:J4"/>
    <mergeCell ref="K4:T4"/>
    <mergeCell ref="A5:J5"/>
    <mergeCell ref="K5:T5"/>
    <mergeCell ref="A6:C6"/>
    <mergeCell ref="A7:C7"/>
    <mergeCell ref="A1:J1"/>
    <mergeCell ref="K1:T1"/>
    <mergeCell ref="A2:J2"/>
    <mergeCell ref="K2:T2"/>
    <mergeCell ref="A3:J3"/>
    <mergeCell ref="K3:T3"/>
  </mergeCells>
  <printOptions horizontalCentered="1"/>
  <pageMargins left="0.78740157480314965" right="0.19685039370078741" top="0.59055118110236227" bottom="0.19685039370078741" header="0" footer="0"/>
  <pageSetup scale="67" orientation="landscape" horizontalDpi="300" verticalDpi="300" r:id="rId1"/>
  <headerFooter>
    <oddFooter>&amp;CLDF 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SheetLayoutView="100" workbookViewId="0">
      <selection activeCell="C22" sqref="C22"/>
    </sheetView>
  </sheetViews>
  <sheetFormatPr baseColWidth="10" defaultColWidth="11.42578125" defaultRowHeight="12"/>
  <cols>
    <col min="1" max="1" width="4.85546875" style="156" customWidth="1"/>
    <col min="2" max="2" width="19.7109375" style="156" customWidth="1"/>
    <col min="3" max="3" width="25.5703125" style="156" customWidth="1"/>
    <col min="4" max="8" width="18.7109375" style="156" customWidth="1"/>
    <col min="9" max="9" width="11.42578125" style="84"/>
    <col min="10" max="10" width="19" style="84" customWidth="1"/>
    <col min="11" max="16384" width="11.42578125" style="84"/>
  </cols>
  <sheetData>
    <row r="1" spans="1:10" ht="20.100000000000001" customHeight="1">
      <c r="A1" s="157" t="s">
        <v>141</v>
      </c>
      <c r="B1" s="157"/>
      <c r="C1" s="157"/>
      <c r="D1" s="157"/>
      <c r="E1" s="157"/>
      <c r="F1" s="157"/>
      <c r="G1" s="157"/>
      <c r="H1" s="157"/>
    </row>
    <row r="2" spans="1:10" ht="20.100000000000001" customHeight="1">
      <c r="A2" s="158" t="s">
        <v>142</v>
      </c>
      <c r="B2" s="158"/>
      <c r="C2" s="158"/>
      <c r="D2" s="158"/>
      <c r="E2" s="158"/>
      <c r="F2" s="158"/>
      <c r="G2" s="158"/>
      <c r="H2" s="158"/>
    </row>
    <row r="3" spans="1:10" ht="20.100000000000001" customHeight="1">
      <c r="A3" s="158" t="s">
        <v>172</v>
      </c>
      <c r="B3" s="158"/>
      <c r="C3" s="158"/>
      <c r="D3" s="158"/>
      <c r="E3" s="158"/>
      <c r="F3" s="158"/>
      <c r="G3" s="158"/>
      <c r="H3" s="158"/>
    </row>
    <row r="4" spans="1:10" ht="20.100000000000001" customHeight="1">
      <c r="A4" s="158" t="s">
        <v>173</v>
      </c>
      <c r="B4" s="158"/>
      <c r="C4" s="158"/>
      <c r="D4" s="158"/>
      <c r="E4" s="158"/>
      <c r="F4" s="158"/>
      <c r="G4" s="158"/>
      <c r="H4" s="158"/>
    </row>
    <row r="5" spans="1:10" ht="19.5" customHeight="1">
      <c r="A5" s="158" t="s">
        <v>0</v>
      </c>
      <c r="B5" s="158"/>
      <c r="C5" s="158"/>
      <c r="D5" s="158"/>
      <c r="E5" s="158"/>
      <c r="F5" s="158"/>
      <c r="G5" s="158"/>
      <c r="H5" s="158"/>
      <c r="I5" s="85"/>
      <c r="J5" s="85"/>
    </row>
    <row r="6" spans="1:10" ht="24" customHeight="1">
      <c r="A6" s="159" t="s">
        <v>174</v>
      </c>
      <c r="B6" s="160"/>
      <c r="C6" s="160"/>
      <c r="D6" s="161" t="s">
        <v>175</v>
      </c>
      <c r="E6" s="162" t="s">
        <v>176</v>
      </c>
      <c r="F6" s="163" t="s">
        <v>177</v>
      </c>
      <c r="G6" s="163" t="s">
        <v>178</v>
      </c>
      <c r="H6" s="163" t="s">
        <v>153</v>
      </c>
    </row>
    <row r="7" spans="1:10" ht="18.75" customHeight="1">
      <c r="A7" s="164" t="s">
        <v>179</v>
      </c>
      <c r="B7" s="165"/>
      <c r="C7" s="165"/>
      <c r="D7" s="166">
        <v>0</v>
      </c>
      <c r="E7" s="166">
        <v>0</v>
      </c>
      <c r="F7" s="166">
        <v>0</v>
      </c>
      <c r="G7" s="166">
        <v>0</v>
      </c>
      <c r="H7" s="167">
        <v>0</v>
      </c>
    </row>
    <row r="8" spans="1:10" ht="18.75" customHeight="1">
      <c r="A8" s="168"/>
      <c r="B8" s="169"/>
      <c r="C8" s="169"/>
      <c r="D8" s="170"/>
      <c r="E8" s="170"/>
      <c r="F8" s="170"/>
      <c r="G8" s="170"/>
      <c r="H8" s="171"/>
    </row>
    <row r="9" spans="1:10" ht="17.25" customHeight="1">
      <c r="A9" s="168"/>
      <c r="B9" s="169"/>
      <c r="C9" s="169"/>
      <c r="D9" s="170"/>
      <c r="E9" s="170"/>
      <c r="F9" s="170"/>
      <c r="G9" s="170"/>
      <c r="H9" s="171"/>
    </row>
    <row r="10" spans="1:10" ht="15" customHeight="1">
      <c r="A10" s="172"/>
      <c r="B10" s="173" t="s">
        <v>180</v>
      </c>
      <c r="C10" s="173"/>
      <c r="D10" s="174">
        <v>0</v>
      </c>
      <c r="E10" s="175">
        <v>0</v>
      </c>
      <c r="F10" s="174">
        <v>0</v>
      </c>
      <c r="G10" s="174">
        <v>0</v>
      </c>
      <c r="H10" s="176">
        <v>0</v>
      </c>
    </row>
    <row r="11" spans="1:10" ht="19.5" customHeight="1">
      <c r="A11" s="177"/>
      <c r="B11" s="178"/>
      <c r="C11" s="178"/>
      <c r="D11" s="179"/>
      <c r="E11" s="180"/>
      <c r="F11" s="181"/>
      <c r="G11" s="181"/>
      <c r="H11" s="182"/>
    </row>
    <row r="12" spans="1:10" ht="15" customHeight="1">
      <c r="A12" s="172"/>
      <c r="B12" s="183" t="s">
        <v>181</v>
      </c>
      <c r="C12" s="183"/>
      <c r="D12" s="174">
        <v>0</v>
      </c>
      <c r="E12" s="174">
        <v>0</v>
      </c>
      <c r="F12" s="184">
        <v>0</v>
      </c>
      <c r="G12" s="184">
        <v>0</v>
      </c>
      <c r="H12" s="185">
        <v>0</v>
      </c>
    </row>
    <row r="13" spans="1:10" ht="18.75" customHeight="1">
      <c r="A13" s="177"/>
      <c r="B13" s="178"/>
      <c r="C13" s="178"/>
      <c r="D13" s="179"/>
      <c r="E13" s="174"/>
      <c r="F13" s="181"/>
      <c r="G13" s="181"/>
      <c r="H13" s="182"/>
    </row>
    <row r="14" spans="1:10" ht="15">
      <c r="A14" s="172"/>
      <c r="B14" s="183" t="s">
        <v>182</v>
      </c>
      <c r="C14" s="183"/>
      <c r="D14" s="174">
        <v>0</v>
      </c>
      <c r="E14" s="174">
        <v>0</v>
      </c>
      <c r="F14" s="184">
        <v>0</v>
      </c>
      <c r="G14" s="184">
        <v>0</v>
      </c>
      <c r="H14" s="185">
        <v>0</v>
      </c>
    </row>
    <row r="15" spans="1:10" ht="15">
      <c r="A15" s="186"/>
      <c r="B15" s="183"/>
      <c r="C15" s="183"/>
      <c r="D15" s="187"/>
      <c r="E15" s="188"/>
      <c r="F15" s="189"/>
      <c r="G15" s="189"/>
      <c r="H15" s="190"/>
    </row>
    <row r="16" spans="1:10" ht="15">
      <c r="A16" s="186"/>
      <c r="B16" s="183"/>
      <c r="C16" s="183"/>
      <c r="D16" s="187"/>
      <c r="E16" s="188"/>
      <c r="F16" s="189"/>
      <c r="G16" s="189"/>
      <c r="H16" s="190"/>
    </row>
    <row r="17" spans="1:8" ht="15">
      <c r="A17" s="186"/>
      <c r="B17" s="183"/>
      <c r="C17" s="183"/>
      <c r="D17" s="187"/>
      <c r="E17" s="188"/>
      <c r="F17" s="189"/>
      <c r="G17" s="189"/>
      <c r="H17" s="190"/>
    </row>
    <row r="18" spans="1:8" ht="15">
      <c r="A18" s="186"/>
      <c r="B18" s="183"/>
      <c r="C18" s="183"/>
      <c r="D18" s="187"/>
      <c r="E18" s="188"/>
      <c r="F18" s="189"/>
      <c r="G18" s="189"/>
      <c r="H18" s="190"/>
    </row>
    <row r="19" spans="1:8" ht="15">
      <c r="A19" s="186"/>
      <c r="B19" s="183"/>
      <c r="C19" s="183"/>
      <c r="D19" s="187"/>
      <c r="E19" s="188"/>
      <c r="F19" s="189"/>
      <c r="G19" s="189"/>
      <c r="H19" s="190"/>
    </row>
    <row r="20" spans="1:8" ht="15">
      <c r="A20" s="186"/>
      <c r="B20" s="183"/>
      <c r="C20" s="183"/>
      <c r="D20" s="187"/>
      <c r="E20" s="188"/>
      <c r="F20" s="189"/>
      <c r="G20" s="189"/>
      <c r="H20" s="190"/>
    </row>
    <row r="21" spans="1:8" ht="15">
      <c r="A21" s="186"/>
      <c r="B21" s="183"/>
      <c r="C21" s="183"/>
      <c r="D21" s="187"/>
      <c r="E21" s="188"/>
      <c r="F21" s="189"/>
      <c r="G21" s="189"/>
      <c r="H21" s="190"/>
    </row>
    <row r="22" spans="1:8" ht="15">
      <c r="A22" s="186"/>
      <c r="B22" s="183"/>
      <c r="C22" s="183"/>
      <c r="D22" s="187"/>
      <c r="E22" s="188"/>
      <c r="F22" s="189"/>
      <c r="G22" s="189"/>
      <c r="H22" s="190"/>
    </row>
    <row r="23" spans="1:8" ht="15">
      <c r="A23" s="186"/>
      <c r="B23" s="183"/>
      <c r="C23" s="183"/>
      <c r="D23" s="187"/>
      <c r="E23" s="188"/>
      <c r="F23" s="189"/>
      <c r="G23" s="189"/>
      <c r="H23" s="190"/>
    </row>
    <row r="24" spans="1:8" ht="15">
      <c r="A24" s="186"/>
      <c r="B24" s="183"/>
      <c r="C24" s="183"/>
      <c r="D24" s="187"/>
      <c r="E24" s="188"/>
      <c r="F24" s="189"/>
      <c r="G24" s="189"/>
      <c r="H24" s="190"/>
    </row>
    <row r="25" spans="1:8" ht="15">
      <c r="A25" s="186"/>
      <c r="B25" s="183"/>
      <c r="C25" s="183"/>
      <c r="D25" s="187"/>
      <c r="E25" s="188"/>
      <c r="F25" s="189"/>
      <c r="G25" s="189"/>
      <c r="H25" s="190"/>
    </row>
    <row r="26" spans="1:8" ht="15">
      <c r="A26" s="186"/>
      <c r="B26" s="183"/>
      <c r="C26" s="183"/>
      <c r="D26" s="187"/>
      <c r="E26" s="188"/>
      <c r="F26" s="189"/>
      <c r="G26" s="189"/>
      <c r="H26" s="190"/>
    </row>
    <row r="27" spans="1:8" ht="15">
      <c r="A27" s="186"/>
      <c r="B27" s="183"/>
      <c r="C27" s="183"/>
      <c r="D27" s="187"/>
      <c r="E27" s="188"/>
      <c r="F27" s="189"/>
      <c r="G27" s="189"/>
      <c r="H27" s="190"/>
    </row>
    <row r="28" spans="1:8" ht="15">
      <c r="A28" s="186"/>
      <c r="B28" s="191"/>
      <c r="C28" s="192"/>
      <c r="D28" s="193"/>
      <c r="E28" s="194"/>
      <c r="F28" s="195"/>
      <c r="G28" s="195"/>
      <c r="H28" s="190"/>
    </row>
    <row r="29" spans="1:8" ht="15" customHeight="1">
      <c r="A29" s="186"/>
      <c r="B29" s="191"/>
      <c r="C29" s="192"/>
      <c r="D29" s="192"/>
      <c r="E29" s="196"/>
      <c r="F29" s="197"/>
      <c r="G29" s="197"/>
      <c r="H29" s="198"/>
    </row>
    <row r="30" spans="1:8" ht="15" customHeight="1">
      <c r="A30" s="186"/>
      <c r="B30" s="183"/>
      <c r="C30" s="183"/>
      <c r="D30" s="187"/>
      <c r="E30" s="188"/>
      <c r="F30" s="189"/>
      <c r="G30" s="189"/>
      <c r="H30" s="190"/>
    </row>
    <row r="31" spans="1:8" ht="15" customHeight="1">
      <c r="A31" s="186"/>
      <c r="B31" s="191"/>
      <c r="C31" s="192"/>
      <c r="D31" s="192"/>
      <c r="E31" s="196"/>
      <c r="F31" s="197"/>
      <c r="G31" s="197"/>
      <c r="H31" s="198"/>
    </row>
    <row r="32" spans="1:8" ht="15" customHeight="1">
      <c r="A32" s="186"/>
      <c r="B32" s="191"/>
      <c r="C32" s="192"/>
      <c r="D32" s="192"/>
      <c r="E32" s="196"/>
      <c r="F32" s="197"/>
      <c r="G32" s="197"/>
      <c r="H32" s="198"/>
    </row>
    <row r="33" spans="1:8" ht="15" customHeight="1">
      <c r="A33" s="186"/>
      <c r="B33" s="191"/>
      <c r="C33" s="192"/>
      <c r="D33" s="192"/>
      <c r="E33" s="196"/>
      <c r="F33" s="197"/>
      <c r="G33" s="197"/>
      <c r="H33" s="198"/>
    </row>
    <row r="34" spans="1:8" ht="15" customHeight="1">
      <c r="A34" s="186"/>
      <c r="B34" s="191"/>
      <c r="C34" s="192"/>
      <c r="D34" s="192"/>
      <c r="E34" s="196"/>
      <c r="F34" s="197"/>
      <c r="G34" s="197"/>
      <c r="H34" s="198"/>
    </row>
    <row r="35" spans="1:8" ht="15" customHeight="1">
      <c r="A35" s="186"/>
      <c r="B35" s="183"/>
      <c r="C35" s="183"/>
      <c r="D35" s="187"/>
      <c r="E35" s="188"/>
      <c r="F35" s="189"/>
      <c r="G35" s="189"/>
      <c r="H35" s="190"/>
    </row>
    <row r="36" spans="1:8" ht="15">
      <c r="A36" s="186"/>
      <c r="B36" s="191"/>
      <c r="C36" s="192"/>
      <c r="D36" s="192"/>
      <c r="E36" s="196"/>
      <c r="F36" s="197"/>
      <c r="G36" s="197"/>
      <c r="H36" s="198"/>
    </row>
    <row r="37" spans="1:8" ht="15">
      <c r="A37" s="186"/>
      <c r="B37" s="191"/>
      <c r="C37" s="192"/>
      <c r="D37" s="192"/>
      <c r="E37" s="196"/>
      <c r="F37" s="197"/>
      <c r="G37" s="197"/>
      <c r="H37" s="198"/>
    </row>
    <row r="38" spans="1:8" ht="15">
      <c r="A38" s="186"/>
      <c r="B38" s="191"/>
      <c r="C38" s="192"/>
      <c r="D38" s="192"/>
      <c r="E38" s="196"/>
      <c r="F38" s="197"/>
      <c r="G38" s="197"/>
      <c r="H38" s="198"/>
    </row>
    <row r="39" spans="1:8" ht="15">
      <c r="A39" s="199"/>
      <c r="B39" s="200"/>
      <c r="C39" s="201"/>
      <c r="D39" s="201"/>
      <c r="E39" s="202"/>
      <c r="F39" s="203"/>
      <c r="G39" s="203"/>
      <c r="H39" s="204"/>
    </row>
    <row r="40" spans="1:8" ht="18">
      <c r="A40" s="205"/>
      <c r="B40" s="205"/>
      <c r="C40" s="205"/>
      <c r="D40" s="206"/>
      <c r="E40" s="207"/>
      <c r="F40" s="208"/>
      <c r="G40" s="208"/>
      <c r="H40" s="209"/>
    </row>
    <row r="41" spans="1:8" ht="13.5">
      <c r="A41" s="210"/>
      <c r="B41" s="211"/>
      <c r="C41" s="211"/>
      <c r="D41" s="211"/>
      <c r="E41" s="211"/>
      <c r="F41" s="211"/>
      <c r="G41" s="211"/>
      <c r="H41" s="211"/>
    </row>
    <row r="42" spans="1:8" ht="13.5">
      <c r="A42" s="210"/>
      <c r="B42" s="212"/>
      <c r="C42" s="213"/>
      <c r="D42" s="213"/>
      <c r="E42" s="214"/>
      <c r="F42" s="214"/>
      <c r="G42" s="215"/>
      <c r="H42" s="215"/>
    </row>
    <row r="43" spans="1:8">
      <c r="A43" s="146"/>
      <c r="B43" s="216"/>
      <c r="C43" s="217"/>
      <c r="D43" s="217"/>
      <c r="E43" s="217"/>
      <c r="F43" s="217"/>
      <c r="G43" s="218"/>
      <c r="H43" s="150"/>
    </row>
    <row r="44" spans="1:8">
      <c r="A44" s="84"/>
      <c r="B44" s="154"/>
      <c r="C44" s="55"/>
      <c r="D44" s="55"/>
      <c r="E44" s="55"/>
      <c r="F44" s="55"/>
      <c r="G44" s="115"/>
      <c r="H44" s="153"/>
    </row>
    <row r="46" spans="1:8">
      <c r="C46" s="56"/>
      <c r="D46" s="56"/>
      <c r="E46" s="56"/>
      <c r="F46" s="56"/>
    </row>
    <row r="47" spans="1:8">
      <c r="C47" s="55"/>
      <c r="D47" s="55"/>
      <c r="E47" s="55"/>
      <c r="F47" s="55"/>
    </row>
  </sheetData>
  <sheetProtection selectLockedCells="1"/>
  <mergeCells count="21">
    <mergeCell ref="C47:D47"/>
    <mergeCell ref="E47:F47"/>
    <mergeCell ref="C43:D43"/>
    <mergeCell ref="E43:F43"/>
    <mergeCell ref="C44:D44"/>
    <mergeCell ref="E44:F44"/>
    <mergeCell ref="C46:D46"/>
    <mergeCell ref="E46:F46"/>
    <mergeCell ref="A6:C6"/>
    <mergeCell ref="A7:C7"/>
    <mergeCell ref="B10:C10"/>
    <mergeCell ref="A40:C40"/>
    <mergeCell ref="B41:H41"/>
    <mergeCell ref="C42:D42"/>
    <mergeCell ref="E42:F42"/>
    <mergeCell ref="A1:H1"/>
    <mergeCell ref="A2:H2"/>
    <mergeCell ref="A3:H3"/>
    <mergeCell ref="A4:H4"/>
    <mergeCell ref="A5:H5"/>
    <mergeCell ref="I5:J5"/>
  </mergeCells>
  <printOptions horizontalCentered="1"/>
  <pageMargins left="0.78740157480314965" right="0.19685039370078741" top="0.59055118110236227" bottom="0.19685039370078741" header="0" footer="0"/>
  <pageSetup scale="83" orientation="landscape" horizontalDpi="300" verticalDpi="300" r:id="rId1"/>
  <headerFooter>
    <oddFooter>&amp;CLDF/ 2.6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view="pageBreakPreview" zoomScale="85" zoomScaleNormal="85" zoomScaleSheetLayoutView="85" workbookViewId="0">
      <selection activeCell="H7" sqref="H7"/>
    </sheetView>
  </sheetViews>
  <sheetFormatPr baseColWidth="10" defaultColWidth="11.42578125" defaultRowHeight="12"/>
  <cols>
    <col min="1" max="1" width="4.85546875" style="156" customWidth="1"/>
    <col min="2" max="2" width="25.140625" style="156" customWidth="1"/>
    <col min="3" max="5" width="12.7109375" style="156" customWidth="1"/>
    <col min="6" max="7" width="16.7109375" style="156" customWidth="1"/>
    <col min="8" max="8" width="17.85546875" style="156" customWidth="1"/>
    <col min="9" max="9" width="17.5703125" style="156" customWidth="1"/>
    <col min="10" max="12" width="16.7109375" style="156" customWidth="1"/>
    <col min="13" max="16384" width="11.42578125" style="84"/>
  </cols>
  <sheetData>
    <row r="1" spans="1:12" ht="20.100000000000001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0.100000000000001" customHeight="1">
      <c r="A2" s="86" t="s">
        <v>142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100000000000001" customHeight="1">
      <c r="A3" s="86" t="s">
        <v>183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100000000000001" customHeight="1">
      <c r="A4" s="86" t="s">
        <v>145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21" customHeight="1" thickBot="1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11.75" customHeight="1" thickBot="1">
      <c r="A6" s="88" t="s">
        <v>184</v>
      </c>
      <c r="B6" s="89"/>
      <c r="C6" s="90" t="s">
        <v>185</v>
      </c>
      <c r="D6" s="90" t="s">
        <v>186</v>
      </c>
      <c r="E6" s="91" t="s">
        <v>187</v>
      </c>
      <c r="F6" s="91" t="s">
        <v>188</v>
      </c>
      <c r="G6" s="91" t="s">
        <v>189</v>
      </c>
      <c r="H6" s="92" t="s">
        <v>190</v>
      </c>
      <c r="I6" s="92" t="s">
        <v>191</v>
      </c>
      <c r="J6" s="92" t="s">
        <v>192</v>
      </c>
      <c r="K6" s="92" t="s">
        <v>193</v>
      </c>
      <c r="L6" s="92" t="s">
        <v>194</v>
      </c>
    </row>
    <row r="7" spans="1:12" ht="27" customHeight="1">
      <c r="A7" s="219"/>
      <c r="B7" s="220" t="s">
        <v>195</v>
      </c>
      <c r="C7" s="221"/>
      <c r="D7" s="222" t="s">
        <v>196</v>
      </c>
      <c r="E7" s="222"/>
      <c r="F7" s="223">
        <v>0</v>
      </c>
      <c r="G7" s="224"/>
      <c r="H7" s="223">
        <v>0</v>
      </c>
      <c r="I7" s="223">
        <v>0</v>
      </c>
      <c r="J7" s="223">
        <v>0</v>
      </c>
      <c r="K7" s="223">
        <v>0</v>
      </c>
      <c r="L7" s="225">
        <v>0</v>
      </c>
    </row>
    <row r="8" spans="1:12" ht="15.95" customHeight="1">
      <c r="A8" s="226"/>
      <c r="B8" s="103" t="s">
        <v>197</v>
      </c>
      <c r="C8" s="227"/>
      <c r="D8" s="228"/>
      <c r="E8" s="229"/>
      <c r="F8" s="230"/>
      <c r="G8" s="230"/>
      <c r="H8" s="231"/>
      <c r="I8" s="231"/>
      <c r="J8" s="231"/>
      <c r="K8" s="231"/>
      <c r="L8" s="232"/>
    </row>
    <row r="9" spans="1:12" ht="15.95" customHeight="1">
      <c r="A9" s="226"/>
      <c r="B9" s="103" t="s">
        <v>198</v>
      </c>
      <c r="C9" s="227"/>
      <c r="D9" s="228"/>
      <c r="E9" s="229"/>
      <c r="F9" s="230"/>
      <c r="G9" s="230"/>
      <c r="H9" s="231"/>
      <c r="I9" s="231"/>
      <c r="J9" s="231"/>
      <c r="K9" s="231"/>
      <c r="L9" s="232"/>
    </row>
    <row r="10" spans="1:12" ht="15.95" customHeight="1">
      <c r="A10" s="226"/>
      <c r="B10" s="103" t="s">
        <v>199</v>
      </c>
      <c r="C10" s="227"/>
      <c r="D10" s="228"/>
      <c r="E10" s="229"/>
      <c r="F10" s="230"/>
      <c r="G10" s="230"/>
      <c r="H10" s="231"/>
      <c r="I10" s="231"/>
      <c r="J10" s="231"/>
      <c r="K10" s="231"/>
      <c r="L10" s="232"/>
    </row>
    <row r="11" spans="1:12" ht="15.95" customHeight="1">
      <c r="A11" s="226"/>
      <c r="B11" s="103" t="s">
        <v>200</v>
      </c>
      <c r="C11" s="227"/>
      <c r="D11" s="228"/>
      <c r="E11" s="229"/>
      <c r="F11" s="230"/>
      <c r="G11" s="230"/>
      <c r="H11" s="231"/>
      <c r="I11" s="231"/>
      <c r="J11" s="231"/>
      <c r="K11" s="231"/>
      <c r="L11" s="232"/>
    </row>
    <row r="12" spans="1:12" ht="15.95" customHeight="1">
      <c r="A12" s="226"/>
      <c r="B12" s="103"/>
      <c r="C12" s="227"/>
      <c r="D12" s="228"/>
      <c r="E12" s="229"/>
      <c r="F12" s="230"/>
      <c r="G12" s="230"/>
      <c r="H12" s="231"/>
      <c r="I12" s="231"/>
      <c r="J12" s="231"/>
      <c r="K12" s="231"/>
      <c r="L12" s="232"/>
    </row>
    <row r="13" spans="1:12" ht="15.95" customHeight="1">
      <c r="A13" s="226"/>
      <c r="B13" s="103"/>
      <c r="C13" s="233"/>
      <c r="D13" s="228"/>
      <c r="E13" s="234"/>
      <c r="F13" s="230"/>
      <c r="G13" s="230"/>
      <c r="H13" s="231"/>
      <c r="I13" s="231"/>
      <c r="J13" s="231"/>
      <c r="K13" s="231"/>
      <c r="L13" s="235"/>
    </row>
    <row r="14" spans="1:12" ht="15.95" customHeight="1">
      <c r="A14" s="226"/>
      <c r="B14" s="103"/>
      <c r="C14" s="233"/>
      <c r="D14" s="228"/>
      <c r="E14" s="234"/>
      <c r="F14" s="230"/>
      <c r="G14" s="230"/>
      <c r="H14" s="231"/>
      <c r="I14" s="231"/>
      <c r="J14" s="231"/>
      <c r="K14" s="231"/>
      <c r="L14" s="235"/>
    </row>
    <row r="15" spans="1:12" ht="15.95" customHeight="1">
      <c r="A15" s="236"/>
      <c r="B15" s="110"/>
      <c r="C15" s="233"/>
      <c r="D15" s="237"/>
      <c r="E15" s="237"/>
      <c r="F15" s="238"/>
      <c r="G15" s="238"/>
      <c r="H15" s="239"/>
      <c r="I15" s="239"/>
      <c r="J15" s="239"/>
      <c r="K15" s="239"/>
      <c r="L15" s="240"/>
    </row>
    <row r="16" spans="1:12" ht="15.95" customHeight="1">
      <c r="A16" s="241"/>
      <c r="B16" s="115" t="s">
        <v>201</v>
      </c>
      <c r="C16" s="233"/>
      <c r="D16" s="242"/>
      <c r="E16" s="242"/>
      <c r="F16" s="243">
        <v>0</v>
      </c>
      <c r="G16" s="244"/>
      <c r="H16" s="245">
        <v>0</v>
      </c>
      <c r="I16" s="245">
        <v>0</v>
      </c>
      <c r="J16" s="245">
        <v>0</v>
      </c>
      <c r="K16" s="245">
        <v>0</v>
      </c>
      <c r="L16" s="246">
        <v>0</v>
      </c>
    </row>
    <row r="17" spans="1:12" ht="15.95" customHeight="1">
      <c r="A17" s="226"/>
      <c r="B17" s="103" t="s">
        <v>202</v>
      </c>
      <c r="C17" s="233"/>
      <c r="D17" s="228"/>
      <c r="E17" s="229"/>
      <c r="F17" s="230"/>
      <c r="G17" s="230"/>
      <c r="H17" s="231"/>
      <c r="I17" s="231"/>
      <c r="J17" s="231"/>
      <c r="K17" s="231"/>
      <c r="L17" s="232"/>
    </row>
    <row r="18" spans="1:12" ht="15.95" customHeight="1">
      <c r="A18" s="226"/>
      <c r="B18" s="103" t="s">
        <v>203</v>
      </c>
      <c r="C18" s="233"/>
      <c r="D18" s="228"/>
      <c r="E18" s="229"/>
      <c r="F18" s="230"/>
      <c r="G18" s="230"/>
      <c r="H18" s="231"/>
      <c r="I18" s="231"/>
      <c r="J18" s="231"/>
      <c r="K18" s="231"/>
      <c r="L18" s="232"/>
    </row>
    <row r="19" spans="1:12" ht="15.95" customHeight="1">
      <c r="A19" s="226"/>
      <c r="B19" s="103" t="s">
        <v>204</v>
      </c>
      <c r="C19" s="227"/>
      <c r="D19" s="228"/>
      <c r="E19" s="229"/>
      <c r="F19" s="230"/>
      <c r="G19" s="230"/>
      <c r="H19" s="231"/>
      <c r="I19" s="231"/>
      <c r="J19" s="231"/>
      <c r="K19" s="231"/>
      <c r="L19" s="232"/>
    </row>
    <row r="20" spans="1:12" ht="15.95" customHeight="1">
      <c r="A20" s="226"/>
      <c r="B20" s="103" t="s">
        <v>205</v>
      </c>
      <c r="C20" s="227"/>
      <c r="D20" s="228"/>
      <c r="E20" s="229"/>
      <c r="F20" s="230"/>
      <c r="G20" s="230"/>
      <c r="H20" s="231"/>
      <c r="I20" s="231"/>
      <c r="J20" s="231"/>
      <c r="K20" s="231"/>
      <c r="L20" s="232"/>
    </row>
    <row r="21" spans="1:12" ht="15.95" customHeight="1">
      <c r="A21" s="226"/>
      <c r="B21" s="103"/>
      <c r="C21" s="227"/>
      <c r="D21" s="228"/>
      <c r="E21" s="229"/>
      <c r="F21" s="230"/>
      <c r="G21" s="230"/>
      <c r="H21" s="231"/>
      <c r="I21" s="231"/>
      <c r="J21" s="231"/>
      <c r="K21" s="231"/>
      <c r="L21" s="232"/>
    </row>
    <row r="22" spans="1:12" ht="15.95" customHeight="1">
      <c r="A22" s="226"/>
      <c r="B22" s="103"/>
      <c r="C22" s="247"/>
      <c r="D22" s="231"/>
      <c r="E22" s="248"/>
      <c r="F22" s="230"/>
      <c r="G22" s="230"/>
      <c r="H22" s="231"/>
      <c r="I22" s="231"/>
      <c r="J22" s="231"/>
      <c r="K22" s="231"/>
      <c r="L22" s="235"/>
    </row>
    <row r="23" spans="1:12" ht="15.95" customHeight="1">
      <c r="A23" s="226"/>
      <c r="B23" s="103"/>
      <c r="C23" s="247"/>
      <c r="D23" s="231"/>
      <c r="E23" s="248"/>
      <c r="F23" s="230"/>
      <c r="G23" s="230"/>
      <c r="H23" s="231"/>
      <c r="I23" s="231"/>
      <c r="J23" s="231"/>
      <c r="K23" s="231"/>
      <c r="L23" s="235"/>
    </row>
    <row r="24" spans="1:12" ht="15.95" customHeight="1">
      <c r="A24" s="226"/>
      <c r="B24" s="103"/>
      <c r="C24" s="247"/>
      <c r="D24" s="231"/>
      <c r="E24" s="248"/>
      <c r="F24" s="230"/>
      <c r="G24" s="230"/>
      <c r="H24" s="231"/>
      <c r="I24" s="231"/>
      <c r="J24" s="231"/>
      <c r="K24" s="231"/>
      <c r="L24" s="235"/>
    </row>
    <row r="25" spans="1:12" ht="15.95" customHeight="1">
      <c r="A25" s="226"/>
      <c r="B25" s="103"/>
      <c r="C25" s="247"/>
      <c r="D25" s="231"/>
      <c r="E25" s="248"/>
      <c r="F25" s="230"/>
      <c r="G25" s="230"/>
      <c r="H25" s="231"/>
      <c r="I25" s="231"/>
      <c r="J25" s="231"/>
      <c r="K25" s="231"/>
      <c r="L25" s="235"/>
    </row>
    <row r="26" spans="1:12" ht="15.95" customHeight="1">
      <c r="A26" s="226"/>
      <c r="B26" s="103"/>
      <c r="C26" s="249"/>
      <c r="D26" s="231"/>
      <c r="E26" s="250"/>
      <c r="F26" s="251"/>
      <c r="G26" s="251"/>
      <c r="H26" s="231"/>
      <c r="I26" s="231"/>
      <c r="J26" s="231"/>
      <c r="K26" s="231"/>
      <c r="L26" s="235"/>
    </row>
    <row r="27" spans="1:12" ht="15.95" customHeight="1">
      <c r="A27" s="226"/>
      <c r="B27" s="103"/>
      <c r="C27" s="249"/>
      <c r="D27" s="231"/>
      <c r="E27" s="250"/>
      <c r="F27" s="251"/>
      <c r="G27" s="251"/>
      <c r="H27" s="231"/>
      <c r="I27" s="231"/>
      <c r="J27" s="231"/>
      <c r="K27" s="231"/>
      <c r="L27" s="235"/>
    </row>
    <row r="28" spans="1:12" ht="15.95" customHeight="1">
      <c r="A28" s="226"/>
      <c r="B28" s="115"/>
      <c r="C28" s="249"/>
      <c r="D28" s="250"/>
      <c r="E28" s="248"/>
      <c r="F28" s="252"/>
      <c r="G28" s="252"/>
      <c r="H28" s="243"/>
      <c r="I28" s="243"/>
      <c r="J28" s="243"/>
      <c r="K28" s="243"/>
      <c r="L28" s="235"/>
    </row>
    <row r="29" spans="1:12" ht="15.95" customHeight="1" thickBot="1">
      <c r="A29" s="226"/>
      <c r="B29" s="125"/>
      <c r="C29" s="249"/>
      <c r="D29" s="253"/>
      <c r="E29" s="250"/>
      <c r="F29" s="230"/>
      <c r="G29" s="230"/>
      <c r="H29" s="231"/>
      <c r="I29" s="231"/>
      <c r="J29" s="231"/>
      <c r="K29" s="231"/>
      <c r="L29" s="235"/>
    </row>
    <row r="30" spans="1:12" ht="45" customHeight="1">
      <c r="A30" s="254"/>
      <c r="B30" s="255" t="s">
        <v>206</v>
      </c>
      <c r="C30" s="249"/>
      <c r="D30" s="256"/>
      <c r="E30" s="256"/>
      <c r="F30" s="256">
        <v>0</v>
      </c>
      <c r="G30" s="256"/>
      <c r="H30" s="256">
        <v>0</v>
      </c>
      <c r="I30" s="256">
        <v>0</v>
      </c>
      <c r="J30" s="256">
        <v>0</v>
      </c>
      <c r="K30" s="256">
        <v>0</v>
      </c>
      <c r="L30" s="257">
        <v>0</v>
      </c>
    </row>
    <row r="31" spans="1:12" ht="12.75">
      <c r="A31" s="226"/>
      <c r="B31" s="125"/>
      <c r="C31" s="258"/>
      <c r="D31" s="258"/>
      <c r="E31" s="249"/>
      <c r="F31" s="247"/>
      <c r="G31" s="247"/>
      <c r="H31" s="259"/>
      <c r="I31" s="259"/>
      <c r="J31" s="259"/>
      <c r="K31" s="259"/>
      <c r="L31" s="260"/>
    </row>
    <row r="32" spans="1:12" ht="12.75">
      <c r="A32" s="226"/>
      <c r="B32" s="115"/>
      <c r="C32" s="261"/>
      <c r="D32" s="250"/>
      <c r="E32" s="248"/>
      <c r="F32" s="252"/>
      <c r="G32" s="252"/>
      <c r="H32" s="243"/>
      <c r="I32" s="243"/>
      <c r="J32" s="243"/>
      <c r="K32" s="243"/>
      <c r="L32" s="235"/>
    </row>
    <row r="33" spans="1:12" ht="15" customHeight="1">
      <c r="A33" s="226"/>
      <c r="B33" s="125"/>
      <c r="C33" s="258"/>
      <c r="D33" s="258"/>
      <c r="E33" s="249"/>
      <c r="F33" s="247"/>
      <c r="G33" s="247"/>
      <c r="H33" s="259"/>
      <c r="I33" s="259"/>
      <c r="J33" s="259"/>
      <c r="K33" s="259"/>
      <c r="L33" s="260"/>
    </row>
    <row r="34" spans="1:12" ht="15" customHeight="1">
      <c r="A34" s="226"/>
      <c r="B34" s="125"/>
      <c r="C34" s="258"/>
      <c r="D34" s="258"/>
      <c r="E34" s="249"/>
      <c r="F34" s="247"/>
      <c r="G34" s="247"/>
      <c r="H34" s="259"/>
      <c r="I34" s="259"/>
      <c r="J34" s="259"/>
      <c r="K34" s="259"/>
      <c r="L34" s="260"/>
    </row>
    <row r="35" spans="1:12" ht="15" customHeight="1">
      <c r="A35" s="226"/>
      <c r="B35" s="125"/>
      <c r="C35" s="258"/>
      <c r="D35" s="258"/>
      <c r="E35" s="249"/>
      <c r="F35" s="247"/>
      <c r="G35" s="247"/>
      <c r="H35" s="259"/>
      <c r="I35" s="259"/>
      <c r="J35" s="259"/>
      <c r="K35" s="259"/>
      <c r="L35" s="260"/>
    </row>
    <row r="36" spans="1:12" ht="15" customHeight="1">
      <c r="A36" s="226"/>
      <c r="B36" s="125"/>
      <c r="C36" s="258"/>
      <c r="D36" s="258"/>
      <c r="E36" s="249"/>
      <c r="F36" s="247"/>
      <c r="G36" s="247"/>
      <c r="H36" s="259"/>
      <c r="I36" s="259"/>
      <c r="J36" s="259"/>
      <c r="K36" s="259"/>
      <c r="L36" s="260"/>
    </row>
    <row r="37" spans="1:12" ht="15" customHeight="1">
      <c r="A37" s="226"/>
      <c r="B37" s="115"/>
      <c r="C37" s="261"/>
      <c r="D37" s="250"/>
      <c r="E37" s="248"/>
      <c r="F37" s="252"/>
      <c r="G37" s="252"/>
      <c r="H37" s="243"/>
      <c r="I37" s="243"/>
      <c r="J37" s="243"/>
      <c r="K37" s="243"/>
      <c r="L37" s="235"/>
    </row>
    <row r="38" spans="1:12" ht="15" customHeight="1">
      <c r="A38" s="262"/>
      <c r="B38" s="263"/>
      <c r="C38" s="264"/>
      <c r="D38" s="264"/>
      <c r="E38" s="265"/>
      <c r="F38" s="266"/>
      <c r="G38" s="266"/>
      <c r="H38" s="267"/>
      <c r="I38" s="267"/>
      <c r="J38" s="267"/>
      <c r="K38" s="267"/>
      <c r="L38" s="268"/>
    </row>
    <row r="39" spans="1:12">
      <c r="A39" s="84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</row>
    <row r="40" spans="1:12">
      <c r="A40" s="84"/>
      <c r="B40" s="103"/>
      <c r="C40" s="58"/>
      <c r="D40" s="58"/>
      <c r="E40" s="153"/>
      <c r="F40" s="84"/>
      <c r="G40" s="59"/>
      <c r="H40" s="59"/>
      <c r="I40" s="51"/>
      <c r="J40" s="51"/>
      <c r="K40" s="153"/>
      <c r="L40" s="153"/>
    </row>
    <row r="41" spans="1:12">
      <c r="A41" s="84"/>
      <c r="B41" s="152"/>
      <c r="C41" s="56"/>
      <c r="D41" s="56"/>
      <c r="E41" s="153"/>
      <c r="F41" s="153"/>
      <c r="G41" s="56"/>
      <c r="H41" s="56"/>
      <c r="I41" s="50"/>
      <c r="J41" s="50"/>
      <c r="K41" s="115"/>
      <c r="L41" s="153"/>
    </row>
    <row r="42" spans="1:12">
      <c r="A42" s="84"/>
      <c r="B42" s="154"/>
      <c r="C42" s="55"/>
      <c r="D42" s="55"/>
      <c r="E42" s="155"/>
      <c r="F42" s="155"/>
      <c r="G42" s="55"/>
      <c r="H42" s="55"/>
      <c r="I42" s="49"/>
      <c r="J42" s="49"/>
      <c r="K42" s="115"/>
      <c r="L42" s="153"/>
    </row>
    <row r="44" spans="1:12">
      <c r="C44" s="56"/>
      <c r="D44" s="56"/>
      <c r="E44" s="9"/>
      <c r="F44" s="9"/>
      <c r="G44" s="56"/>
      <c r="H44" s="56"/>
      <c r="I44" s="50"/>
      <c r="J44" s="50"/>
    </row>
    <row r="45" spans="1:12">
      <c r="C45" s="55"/>
      <c r="D45" s="55"/>
      <c r="E45" s="15"/>
      <c r="F45" s="15"/>
      <c r="G45" s="55"/>
      <c r="H45" s="55"/>
      <c r="I45" s="49"/>
      <c r="J45" s="49"/>
    </row>
  </sheetData>
  <mergeCells count="17"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1:L1"/>
    <mergeCell ref="A2:L2"/>
    <mergeCell ref="A3:L3"/>
    <mergeCell ref="A4:L4"/>
    <mergeCell ref="A5:L5"/>
    <mergeCell ref="A6:B6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&amp;CLDF/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120" zoomScaleNormal="120" zoomScaleSheetLayoutView="120" workbookViewId="0">
      <selection activeCell="C56" sqref="C56"/>
    </sheetView>
  </sheetViews>
  <sheetFormatPr baseColWidth="10" defaultRowHeight="15"/>
  <cols>
    <col min="1" max="1" width="1.140625" customWidth="1"/>
    <col min="2" max="2" width="63" customWidth="1"/>
    <col min="3" max="5" width="18.7109375" customWidth="1"/>
    <col min="7" max="7" width="14" customWidth="1"/>
  </cols>
  <sheetData>
    <row r="1" spans="1:7" ht="24.75" customHeight="1">
      <c r="A1" s="270" t="s">
        <v>141</v>
      </c>
      <c r="B1" s="270"/>
      <c r="C1" s="270"/>
      <c r="D1" s="270"/>
      <c r="E1" s="270"/>
    </row>
    <row r="2" spans="1:7">
      <c r="A2" s="270" t="s">
        <v>142</v>
      </c>
      <c r="B2" s="270"/>
      <c r="C2" s="270"/>
      <c r="D2" s="270"/>
      <c r="E2" s="270"/>
    </row>
    <row r="3" spans="1:7">
      <c r="A3" s="270" t="s">
        <v>207</v>
      </c>
      <c r="B3" s="270"/>
      <c r="C3" s="270"/>
      <c r="D3" s="270"/>
      <c r="E3" s="270"/>
    </row>
    <row r="4" spans="1:7">
      <c r="A4" s="270" t="s">
        <v>173</v>
      </c>
      <c r="B4" s="270"/>
      <c r="C4" s="270"/>
      <c r="D4" s="270"/>
      <c r="E4" s="270"/>
    </row>
    <row r="5" spans="1:7" ht="9" customHeight="1">
      <c r="A5" s="271"/>
      <c r="B5" s="271"/>
      <c r="C5" s="271"/>
      <c r="D5" s="271"/>
      <c r="E5" s="271"/>
    </row>
    <row r="6" spans="1:7" ht="27.75" thickBot="1">
      <c r="A6" s="272" t="s">
        <v>208</v>
      </c>
      <c r="B6" s="272"/>
      <c r="C6" s="273" t="s">
        <v>209</v>
      </c>
      <c r="D6" s="274" t="s">
        <v>210</v>
      </c>
      <c r="E6" s="275" t="s">
        <v>211</v>
      </c>
    </row>
    <row r="7" spans="1:7" ht="12.75" customHeight="1">
      <c r="A7" s="276"/>
      <c r="B7" s="277" t="s">
        <v>212</v>
      </c>
      <c r="C7" s="278">
        <f>SUM(C8:C10)</f>
        <v>58032168</v>
      </c>
      <c r="D7" s="278">
        <f>SUM(D8:D10)</f>
        <v>59593606</v>
      </c>
      <c r="E7" s="278">
        <f>SUM(E8:E10)</f>
        <v>56355002</v>
      </c>
    </row>
    <row r="8" spans="1:7" ht="15" customHeight="1">
      <c r="A8" s="279" t="s">
        <v>213</v>
      </c>
      <c r="B8" s="279"/>
      <c r="C8" s="280">
        <v>58032168</v>
      </c>
      <c r="D8" s="280">
        <v>59593606</v>
      </c>
      <c r="E8" s="280">
        <v>56355002</v>
      </c>
      <c r="G8" s="281"/>
    </row>
    <row r="9" spans="1:7" ht="15" customHeight="1">
      <c r="A9" s="282" t="s">
        <v>214</v>
      </c>
      <c r="B9" s="282"/>
      <c r="C9" s="283">
        <v>0</v>
      </c>
      <c r="D9" s="283">
        <v>0</v>
      </c>
      <c r="E9" s="283">
        <v>0</v>
      </c>
    </row>
    <row r="10" spans="1:7" ht="15" customHeight="1">
      <c r="A10" s="282" t="s">
        <v>215</v>
      </c>
      <c r="B10" s="282"/>
      <c r="C10" s="283">
        <v>0</v>
      </c>
      <c r="D10" s="283">
        <v>0</v>
      </c>
      <c r="E10" s="283">
        <v>0</v>
      </c>
    </row>
    <row r="11" spans="1:7" ht="15" customHeight="1">
      <c r="A11" s="284"/>
      <c r="B11" s="285" t="s">
        <v>216</v>
      </c>
      <c r="C11" s="286">
        <f>SUM(C12:C13)</f>
        <v>49143948</v>
      </c>
      <c r="D11" s="286">
        <f>SUM(D12:D13)</f>
        <v>46797508</v>
      </c>
      <c r="E11" s="286">
        <f>SUM(E12:E13)</f>
        <v>44962386</v>
      </c>
    </row>
    <row r="12" spans="1:7" ht="15" customHeight="1">
      <c r="A12" s="287" t="s">
        <v>217</v>
      </c>
      <c r="B12" s="287"/>
      <c r="C12" s="288">
        <v>21633226</v>
      </c>
      <c r="D12" s="288">
        <v>24976966</v>
      </c>
      <c r="E12" s="288">
        <v>24159824</v>
      </c>
    </row>
    <row r="13" spans="1:7" ht="15" customHeight="1">
      <c r="A13" s="289" t="s">
        <v>218</v>
      </c>
      <c r="B13" s="289"/>
      <c r="C13" s="280">
        <v>27510722</v>
      </c>
      <c r="D13" s="280">
        <v>21820542</v>
      </c>
      <c r="E13" s="280">
        <v>20802562</v>
      </c>
    </row>
    <row r="14" spans="1:7" ht="15" customHeight="1">
      <c r="A14" s="284"/>
      <c r="B14" s="285" t="s">
        <v>219</v>
      </c>
      <c r="C14" s="286">
        <f>SUM(C15:C16)</f>
        <v>0</v>
      </c>
      <c r="D14" s="286">
        <f>SUM(D15:D16)</f>
        <v>0</v>
      </c>
      <c r="E14" s="286">
        <f>SUM(E15:E16)</f>
        <v>0</v>
      </c>
    </row>
    <row r="15" spans="1:7" ht="15" customHeight="1">
      <c r="A15" s="287" t="s">
        <v>220</v>
      </c>
      <c r="B15" s="287"/>
      <c r="C15" s="290">
        <v>0</v>
      </c>
      <c r="D15" s="290">
        <v>0</v>
      </c>
      <c r="E15" s="290">
        <v>0</v>
      </c>
    </row>
    <row r="16" spans="1:7" ht="20.25" customHeight="1">
      <c r="A16" s="289" t="s">
        <v>221</v>
      </c>
      <c r="B16" s="289"/>
      <c r="C16" s="283">
        <v>0</v>
      </c>
      <c r="D16" s="283">
        <v>0</v>
      </c>
      <c r="E16" s="283">
        <v>0</v>
      </c>
    </row>
    <row r="17" spans="1:7" ht="6" customHeight="1">
      <c r="A17" s="284"/>
      <c r="B17" s="285"/>
      <c r="C17" s="283"/>
      <c r="D17" s="283"/>
      <c r="E17" s="283"/>
    </row>
    <row r="18" spans="1:7" ht="15" customHeight="1">
      <c r="A18" s="291"/>
      <c r="B18" s="285" t="s">
        <v>222</v>
      </c>
      <c r="C18" s="286">
        <f>C7-C11+C14</f>
        <v>8888220</v>
      </c>
      <c r="D18" s="286">
        <f t="shared" ref="D18:E18" si="0">D7-D11+D14</f>
        <v>12796098</v>
      </c>
      <c r="E18" s="286">
        <f t="shared" si="0"/>
        <v>11392616</v>
      </c>
    </row>
    <row r="19" spans="1:7" ht="15" customHeight="1">
      <c r="A19" s="291"/>
      <c r="B19" s="285" t="s">
        <v>223</v>
      </c>
      <c r="C19" s="280">
        <f>C18-C10</f>
        <v>8888220</v>
      </c>
      <c r="D19" s="280">
        <f t="shared" ref="D19:E19" si="1">D18-D10</f>
        <v>12796098</v>
      </c>
      <c r="E19" s="280">
        <f t="shared" si="1"/>
        <v>11392616</v>
      </c>
    </row>
    <row r="20" spans="1:7" ht="21.75" customHeight="1">
      <c r="A20" s="291"/>
      <c r="B20" s="285" t="s">
        <v>224</v>
      </c>
      <c r="C20" s="280">
        <f>C19-C14</f>
        <v>8888220</v>
      </c>
      <c r="D20" s="280">
        <f t="shared" ref="D20:E20" si="2">D19-D14</f>
        <v>12796098</v>
      </c>
      <c r="E20" s="280">
        <f t="shared" si="2"/>
        <v>11392616</v>
      </c>
    </row>
    <row r="21" spans="1:7" ht="9" customHeight="1" thickBot="1">
      <c r="A21" s="292"/>
      <c r="B21" s="293"/>
      <c r="C21" s="294"/>
      <c r="D21" s="294"/>
      <c r="E21" s="294"/>
    </row>
    <row r="22" spans="1:7" ht="22.5" customHeight="1">
      <c r="A22" s="295" t="s">
        <v>225</v>
      </c>
      <c r="B22" s="296"/>
      <c r="C22" s="297" t="s">
        <v>226</v>
      </c>
      <c r="D22" s="297" t="s">
        <v>210</v>
      </c>
      <c r="E22" s="298" t="s">
        <v>227</v>
      </c>
    </row>
    <row r="23" spans="1:7" ht="18.75" customHeight="1">
      <c r="A23" s="299" t="s">
        <v>228</v>
      </c>
      <c r="B23" s="299"/>
      <c r="C23" s="300">
        <v>0</v>
      </c>
      <c r="D23" s="300">
        <v>0</v>
      </c>
      <c r="E23" s="301">
        <v>0</v>
      </c>
    </row>
    <row r="24" spans="1:7" ht="15" customHeight="1">
      <c r="A24" s="302"/>
      <c r="B24" s="303" t="s">
        <v>229</v>
      </c>
      <c r="C24" s="283">
        <v>0</v>
      </c>
      <c r="D24" s="283">
        <v>0</v>
      </c>
      <c r="E24" s="283">
        <v>0</v>
      </c>
    </row>
    <row r="25" spans="1:7" ht="15" customHeight="1">
      <c r="A25" s="291"/>
      <c r="B25" s="303" t="s">
        <v>230</v>
      </c>
      <c r="C25" s="283">
        <v>0</v>
      </c>
      <c r="D25" s="283">
        <v>0</v>
      </c>
      <c r="E25" s="283">
        <v>0</v>
      </c>
    </row>
    <row r="26" spans="1:7" ht="18.75" customHeight="1">
      <c r="A26" s="284"/>
      <c r="B26" s="285" t="s">
        <v>231</v>
      </c>
      <c r="C26" s="283">
        <f>C20-C23</f>
        <v>8888220</v>
      </c>
      <c r="D26" s="283">
        <f t="shared" ref="D26:E26" si="3">D20-D23</f>
        <v>12796098</v>
      </c>
      <c r="E26" s="283">
        <f t="shared" si="3"/>
        <v>11392616</v>
      </c>
    </row>
    <row r="27" spans="1:7" ht="9" customHeight="1">
      <c r="A27" s="293"/>
      <c r="B27" s="293"/>
      <c r="C27" s="304"/>
      <c r="D27" s="294"/>
      <c r="E27" s="294"/>
    </row>
    <row r="28" spans="1:7" ht="25.5" customHeight="1">
      <c r="A28" s="305" t="s">
        <v>225</v>
      </c>
      <c r="B28" s="306"/>
      <c r="C28" s="274" t="s">
        <v>232</v>
      </c>
      <c r="D28" s="307" t="s">
        <v>210</v>
      </c>
      <c r="E28" s="298" t="s">
        <v>211</v>
      </c>
      <c r="G28" s="308"/>
    </row>
    <row r="29" spans="1:7" ht="18" customHeight="1">
      <c r="A29" s="299" t="s">
        <v>233</v>
      </c>
      <c r="B29" s="299"/>
      <c r="C29" s="301">
        <v>0</v>
      </c>
      <c r="D29" s="301">
        <v>0</v>
      </c>
      <c r="E29" s="300">
        <v>0</v>
      </c>
      <c r="G29" s="281"/>
    </row>
    <row r="30" spans="1:7" ht="15" customHeight="1">
      <c r="A30" s="302"/>
      <c r="B30" s="303" t="s">
        <v>234</v>
      </c>
      <c r="C30" s="283">
        <v>0</v>
      </c>
      <c r="D30" s="283">
        <v>0</v>
      </c>
      <c r="E30" s="283">
        <v>0</v>
      </c>
    </row>
    <row r="31" spans="1:7" s="309" customFormat="1" ht="18" customHeight="1">
      <c r="A31" s="291"/>
      <c r="B31" s="303" t="s">
        <v>235</v>
      </c>
      <c r="C31" s="283">
        <v>0</v>
      </c>
      <c r="D31" s="283">
        <v>0</v>
      </c>
      <c r="E31" s="283">
        <v>0</v>
      </c>
    </row>
    <row r="32" spans="1:7" ht="18" customHeight="1">
      <c r="A32" s="310" t="s">
        <v>236</v>
      </c>
      <c r="B32" s="310"/>
      <c r="C32" s="283">
        <v>0</v>
      </c>
      <c r="D32" s="283">
        <v>0</v>
      </c>
      <c r="E32" s="283"/>
    </row>
    <row r="33" spans="1:5" ht="15" customHeight="1">
      <c r="A33" s="302"/>
      <c r="B33" s="303" t="s">
        <v>237</v>
      </c>
      <c r="C33" s="311"/>
      <c r="D33" s="311"/>
      <c r="E33" s="283"/>
    </row>
    <row r="34" spans="1:5" ht="15" customHeight="1">
      <c r="A34" s="291"/>
      <c r="B34" s="303" t="s">
        <v>238</v>
      </c>
      <c r="C34" s="283">
        <v>0</v>
      </c>
      <c r="D34" s="283">
        <v>0</v>
      </c>
      <c r="E34" s="283">
        <v>0</v>
      </c>
    </row>
    <row r="35" spans="1:5" ht="18" customHeight="1">
      <c r="A35" s="284"/>
      <c r="B35" s="285" t="s">
        <v>239</v>
      </c>
      <c r="C35" s="286">
        <v>0</v>
      </c>
      <c r="D35" s="286">
        <v>0</v>
      </c>
      <c r="E35" s="286">
        <v>0</v>
      </c>
    </row>
    <row r="36" spans="1:5" ht="9" customHeight="1">
      <c r="A36" s="312"/>
      <c r="B36" s="312"/>
      <c r="C36" s="313"/>
      <c r="D36" s="313"/>
      <c r="E36" s="313"/>
    </row>
    <row r="37" spans="1:5" ht="23.25" customHeight="1">
      <c r="A37" s="270" t="s">
        <v>141</v>
      </c>
      <c r="B37" s="270"/>
      <c r="C37" s="270"/>
      <c r="D37" s="270"/>
      <c r="E37" s="270"/>
    </row>
    <row r="38" spans="1:5" ht="15" customHeight="1">
      <c r="A38" s="270" t="s">
        <v>142</v>
      </c>
      <c r="B38" s="270"/>
      <c r="C38" s="270"/>
      <c r="D38" s="270"/>
      <c r="E38" s="270"/>
    </row>
    <row r="39" spans="1:5" ht="15" customHeight="1">
      <c r="A39" s="270" t="s">
        <v>207</v>
      </c>
      <c r="B39" s="270"/>
      <c r="C39" s="270"/>
      <c r="D39" s="270"/>
      <c r="E39" s="270"/>
    </row>
    <row r="40" spans="1:5" ht="15" customHeight="1">
      <c r="A40" s="270" t="s">
        <v>173</v>
      </c>
      <c r="B40" s="270"/>
      <c r="C40" s="270"/>
      <c r="D40" s="270"/>
      <c r="E40" s="270"/>
    </row>
    <row r="41" spans="1:5" ht="9" customHeight="1">
      <c r="A41" s="314"/>
      <c r="B41" s="314"/>
      <c r="C41" s="314"/>
      <c r="D41" s="314"/>
      <c r="E41" s="314"/>
    </row>
    <row r="42" spans="1:5" ht="26.25" customHeight="1">
      <c r="A42" s="305" t="s">
        <v>225</v>
      </c>
      <c r="B42" s="306"/>
      <c r="C42" s="274" t="s">
        <v>232</v>
      </c>
      <c r="D42" s="274" t="s">
        <v>210</v>
      </c>
      <c r="E42" s="315" t="s">
        <v>211</v>
      </c>
    </row>
    <row r="43" spans="1:5">
      <c r="A43" s="316" t="s">
        <v>240</v>
      </c>
      <c r="B43" s="316"/>
      <c r="C43" s="317">
        <v>58032168</v>
      </c>
      <c r="D43" s="317">
        <v>59593606</v>
      </c>
      <c r="E43" s="318">
        <v>56355002</v>
      </c>
    </row>
    <row r="44" spans="1:5" ht="21" customHeight="1">
      <c r="A44" s="282" t="s">
        <v>241</v>
      </c>
      <c r="B44" s="282"/>
      <c r="C44" s="319">
        <v>0</v>
      </c>
      <c r="D44" s="319">
        <v>0</v>
      </c>
      <c r="E44" s="319">
        <v>0</v>
      </c>
    </row>
    <row r="45" spans="1:5">
      <c r="A45" s="302"/>
      <c r="B45" s="303" t="s">
        <v>234</v>
      </c>
      <c r="C45" s="319">
        <v>0</v>
      </c>
      <c r="D45" s="319">
        <v>0</v>
      </c>
      <c r="E45" s="319">
        <v>0</v>
      </c>
    </row>
    <row r="46" spans="1:5" ht="14.45" customHeight="1">
      <c r="A46" s="302"/>
      <c r="B46" s="303" t="s">
        <v>237</v>
      </c>
      <c r="C46" s="319">
        <v>0</v>
      </c>
      <c r="D46" s="319">
        <v>0</v>
      </c>
      <c r="E46" s="319">
        <v>0</v>
      </c>
    </row>
    <row r="47" spans="1:5">
      <c r="A47" s="284"/>
      <c r="B47" s="285" t="s">
        <v>242</v>
      </c>
      <c r="C47" s="280">
        <v>21633226</v>
      </c>
      <c r="D47" s="280">
        <v>24976966</v>
      </c>
      <c r="E47" s="280">
        <v>24159824</v>
      </c>
    </row>
    <row r="48" spans="1:5">
      <c r="A48" s="284"/>
      <c r="B48" s="285" t="s">
        <v>243</v>
      </c>
      <c r="C48" s="319">
        <v>0</v>
      </c>
      <c r="D48" s="283">
        <v>0</v>
      </c>
      <c r="E48" s="283">
        <v>0</v>
      </c>
    </row>
    <row r="49" spans="1:5" ht="23.25" customHeight="1">
      <c r="A49" s="291"/>
      <c r="B49" s="285" t="s">
        <v>244</v>
      </c>
      <c r="C49" s="283">
        <f>C43+C44-C47+C15</f>
        <v>36398942</v>
      </c>
      <c r="D49" s="283">
        <f t="shared" ref="D49:E49" si="4">D43+D44-D47+D15</f>
        <v>34616640</v>
      </c>
      <c r="E49" s="283">
        <f t="shared" si="4"/>
        <v>32195178</v>
      </c>
    </row>
    <row r="50" spans="1:5" ht="24">
      <c r="A50" s="291"/>
      <c r="B50" s="285" t="s">
        <v>245</v>
      </c>
      <c r="C50" s="283">
        <f>C49-C44</f>
        <v>36398942</v>
      </c>
      <c r="D50" s="283">
        <f t="shared" ref="D50:E50" si="5">D49-D44</f>
        <v>34616640</v>
      </c>
      <c r="E50" s="283">
        <f t="shared" si="5"/>
        <v>32195178</v>
      </c>
    </row>
    <row r="51" spans="1:5" ht="15.75" thickBot="1">
      <c r="A51" s="292"/>
      <c r="B51" s="293"/>
      <c r="C51" s="304"/>
      <c r="D51" s="294"/>
      <c r="E51" s="294"/>
    </row>
    <row r="52" spans="1:5" ht="22.5" customHeight="1">
      <c r="A52" s="320" t="s">
        <v>225</v>
      </c>
      <c r="B52" s="321"/>
      <c r="C52" s="322" t="s">
        <v>232</v>
      </c>
      <c r="D52" s="323" t="s">
        <v>210</v>
      </c>
      <c r="E52" s="324" t="s">
        <v>211</v>
      </c>
    </row>
    <row r="53" spans="1:5">
      <c r="A53" s="316" t="s">
        <v>246</v>
      </c>
      <c r="B53" s="316"/>
      <c r="C53" s="301">
        <v>0</v>
      </c>
      <c r="D53" s="301">
        <v>0</v>
      </c>
      <c r="E53" s="301">
        <v>0</v>
      </c>
    </row>
    <row r="54" spans="1:5" ht="21.75" customHeight="1">
      <c r="A54" s="282" t="s">
        <v>247</v>
      </c>
      <c r="B54" s="282"/>
      <c r="C54" s="283">
        <v>0</v>
      </c>
      <c r="D54" s="283">
        <v>0</v>
      </c>
      <c r="E54" s="283">
        <v>0</v>
      </c>
    </row>
    <row r="55" spans="1:5" ht="24">
      <c r="A55" s="302"/>
      <c r="B55" s="303" t="s">
        <v>235</v>
      </c>
      <c r="C55" s="325">
        <v>0</v>
      </c>
      <c r="D55" s="325">
        <v>0</v>
      </c>
      <c r="E55" s="325">
        <v>0</v>
      </c>
    </row>
    <row r="56" spans="1:5">
      <c r="A56" s="302"/>
      <c r="B56" s="303" t="s">
        <v>248</v>
      </c>
      <c r="C56" s="283">
        <v>0</v>
      </c>
      <c r="D56" s="283">
        <v>0</v>
      </c>
      <c r="E56" s="283">
        <v>0</v>
      </c>
    </row>
    <row r="57" spans="1:5">
      <c r="A57" s="284"/>
      <c r="B57" s="285" t="s">
        <v>249</v>
      </c>
      <c r="C57" s="280">
        <v>27510722</v>
      </c>
      <c r="D57" s="280">
        <v>21820542</v>
      </c>
      <c r="E57" s="280">
        <v>20802562</v>
      </c>
    </row>
    <row r="58" spans="1:5" ht="24">
      <c r="A58" s="284"/>
      <c r="B58" s="285" t="s">
        <v>250</v>
      </c>
      <c r="C58" s="290">
        <v>0</v>
      </c>
      <c r="D58" s="283">
        <v>0</v>
      </c>
      <c r="E58" s="283">
        <v>0</v>
      </c>
    </row>
    <row r="59" spans="1:5" ht="24">
      <c r="A59" s="291"/>
      <c r="B59" s="285" t="s">
        <v>251</v>
      </c>
      <c r="C59" s="326">
        <f>C53+C54-C57+C58</f>
        <v>-27510722</v>
      </c>
      <c r="D59" s="326">
        <f t="shared" ref="D59:E59" si="6">D53+D54-D57+D58</f>
        <v>-21820542</v>
      </c>
      <c r="E59" s="326">
        <f t="shared" si="6"/>
        <v>-20802562</v>
      </c>
    </row>
    <row r="60" spans="1:5" ht="24">
      <c r="A60" s="291"/>
      <c r="B60" s="285" t="s">
        <v>252</v>
      </c>
      <c r="C60" s="326">
        <f>C59-C54</f>
        <v>-27510722</v>
      </c>
      <c r="D60" s="326">
        <f t="shared" ref="D60:E60" si="7">D59-D54</f>
        <v>-21820542</v>
      </c>
      <c r="E60" s="326">
        <f t="shared" si="7"/>
        <v>-20802562</v>
      </c>
    </row>
    <row r="61" spans="1:5">
      <c r="A61" s="292"/>
      <c r="B61" s="327"/>
      <c r="C61" s="327"/>
      <c r="D61" s="327"/>
      <c r="E61" s="327"/>
    </row>
    <row r="62" spans="1:5">
      <c r="A62" s="328"/>
      <c r="B62" s="329"/>
      <c r="C62" s="329"/>
      <c r="D62" s="329"/>
      <c r="E62" s="329"/>
    </row>
    <row r="63" spans="1:5">
      <c r="A63" s="328"/>
      <c r="B63" s="330"/>
      <c r="C63" s="330"/>
      <c r="D63" s="330"/>
      <c r="E63" s="330"/>
    </row>
  </sheetData>
  <sheetProtection formatCells="0"/>
  <mergeCells count="30">
    <mergeCell ref="A52:B52"/>
    <mergeCell ref="A53:B53"/>
    <mergeCell ref="A54:B54"/>
    <mergeCell ref="B61:E61"/>
    <mergeCell ref="B62:E62"/>
    <mergeCell ref="B63:E63"/>
    <mergeCell ref="A38:E38"/>
    <mergeCell ref="A39:E39"/>
    <mergeCell ref="A40:E40"/>
    <mergeCell ref="A42:B42"/>
    <mergeCell ref="A43:B43"/>
    <mergeCell ref="A44:B44"/>
    <mergeCell ref="A22:B22"/>
    <mergeCell ref="A23:B23"/>
    <mergeCell ref="A28:B28"/>
    <mergeCell ref="A29:B29"/>
    <mergeCell ref="A32:B32"/>
    <mergeCell ref="A37:E37"/>
    <mergeCell ref="A9:B9"/>
    <mergeCell ref="A10:B10"/>
    <mergeCell ref="A12:B12"/>
    <mergeCell ref="A13:B13"/>
    <mergeCell ref="A15:B15"/>
    <mergeCell ref="A16:B16"/>
    <mergeCell ref="A1:E1"/>
    <mergeCell ref="A2:E2"/>
    <mergeCell ref="A3:E3"/>
    <mergeCell ref="A4:E4"/>
    <mergeCell ref="A6:B6"/>
    <mergeCell ref="A8:B8"/>
  </mergeCells>
  <printOptions horizontalCentered="1"/>
  <pageMargins left="0.78740157480314965" right="0.48" top="0.78740157480314965" bottom="0.19685039370078741" header="0" footer="0"/>
  <pageSetup scale="98" orientation="landscape" horizontalDpi="300" verticalDpi="300" r:id="rId1"/>
  <headerFooter>
    <oddFooter>&amp;C&amp;9LDF/ 4</oddFooter>
  </headerFooter>
  <rowBreaks count="1" manualBreakCount="1">
    <brk id="35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="90" zoomScaleNormal="90" zoomScaleSheetLayoutView="90" workbookViewId="0">
      <selection activeCell="G33" sqref="G33"/>
    </sheetView>
  </sheetViews>
  <sheetFormatPr baseColWidth="10" defaultColWidth="11.42578125" defaultRowHeight="11.25"/>
  <cols>
    <col min="1" max="1" width="3.7109375" style="332" customWidth="1"/>
    <col min="2" max="2" width="30.7109375" style="332" customWidth="1"/>
    <col min="3" max="3" width="27.42578125" style="332" customWidth="1"/>
    <col min="4" max="9" width="15.7109375" style="332" customWidth="1"/>
    <col min="10" max="10" width="11.42578125" style="332"/>
    <col min="11" max="11" width="11.7109375" style="332" bestFit="1" customWidth="1"/>
    <col min="12" max="16384" width="11.42578125" style="332"/>
  </cols>
  <sheetData>
    <row r="1" spans="1:11" ht="18" customHeight="1">
      <c r="A1" s="331" t="s">
        <v>141</v>
      </c>
      <c r="B1" s="331"/>
      <c r="C1" s="331"/>
      <c r="D1" s="331"/>
      <c r="E1" s="331"/>
      <c r="F1" s="331"/>
      <c r="G1" s="331"/>
      <c r="H1" s="331"/>
      <c r="I1" s="331"/>
    </row>
    <row r="2" spans="1:11" ht="18" customHeight="1">
      <c r="A2" s="331" t="s">
        <v>253</v>
      </c>
      <c r="B2" s="331"/>
      <c r="C2" s="331"/>
      <c r="D2" s="331"/>
      <c r="E2" s="331"/>
      <c r="F2" s="331"/>
      <c r="G2" s="331"/>
      <c r="H2" s="331"/>
      <c r="I2" s="331"/>
    </row>
    <row r="3" spans="1:11" ht="18" customHeight="1">
      <c r="A3" s="331" t="s">
        <v>254</v>
      </c>
      <c r="B3" s="331"/>
      <c r="C3" s="331"/>
      <c r="D3" s="331"/>
      <c r="E3" s="331"/>
      <c r="F3" s="331"/>
      <c r="G3" s="331"/>
      <c r="H3" s="331"/>
      <c r="I3" s="331"/>
    </row>
    <row r="4" spans="1:11" ht="18" customHeight="1">
      <c r="A4" s="333" t="s">
        <v>173</v>
      </c>
      <c r="B4" s="333"/>
      <c r="C4" s="333"/>
      <c r="D4" s="333"/>
      <c r="E4" s="333"/>
      <c r="F4" s="333"/>
      <c r="G4" s="333"/>
      <c r="H4" s="333"/>
      <c r="I4" s="333"/>
    </row>
    <row r="5" spans="1:11" s="328" customFormat="1" ht="9.9499999999999993" customHeight="1">
      <c r="A5" s="334"/>
      <c r="B5" s="334"/>
      <c r="C5" s="334"/>
      <c r="D5" s="335"/>
      <c r="E5" s="336"/>
      <c r="F5" s="336"/>
      <c r="G5" s="336"/>
      <c r="H5" s="336"/>
      <c r="I5" s="336"/>
    </row>
    <row r="6" spans="1:11" ht="12" customHeight="1">
      <c r="A6" s="337" t="s">
        <v>208</v>
      </c>
      <c r="B6" s="337"/>
      <c r="C6" s="337"/>
      <c r="D6" s="337" t="s">
        <v>255</v>
      </c>
      <c r="E6" s="337"/>
      <c r="F6" s="337"/>
      <c r="G6" s="337"/>
      <c r="H6" s="337"/>
      <c r="I6" s="338" t="s">
        <v>256</v>
      </c>
    </row>
    <row r="7" spans="1:11" ht="27">
      <c r="A7" s="339"/>
      <c r="B7" s="339"/>
      <c r="C7" s="339"/>
      <c r="D7" s="340" t="s">
        <v>257</v>
      </c>
      <c r="E7" s="341" t="s">
        <v>258</v>
      </c>
      <c r="F7" s="340" t="s">
        <v>259</v>
      </c>
      <c r="G7" s="340" t="s">
        <v>210</v>
      </c>
      <c r="H7" s="340" t="s">
        <v>260</v>
      </c>
      <c r="I7" s="342"/>
    </row>
    <row r="8" spans="1:11" ht="12" customHeight="1">
      <c r="A8" s="339"/>
      <c r="B8" s="339"/>
      <c r="C8" s="339"/>
      <c r="D8" s="340" t="s">
        <v>261</v>
      </c>
      <c r="E8" s="340" t="s">
        <v>262</v>
      </c>
      <c r="F8" s="340" t="s">
        <v>263</v>
      </c>
      <c r="G8" s="340" t="s">
        <v>264</v>
      </c>
      <c r="H8" s="340" t="s">
        <v>265</v>
      </c>
      <c r="I8" s="340" t="s">
        <v>266</v>
      </c>
    </row>
    <row r="9" spans="1:11" ht="15" customHeight="1">
      <c r="A9" s="343" t="s">
        <v>267</v>
      </c>
      <c r="B9" s="344"/>
      <c r="C9" s="345"/>
      <c r="D9" s="346"/>
      <c r="E9" s="347"/>
      <c r="F9" s="347"/>
      <c r="G9" s="347"/>
      <c r="H9" s="347"/>
      <c r="I9" s="347"/>
      <c r="K9" s="348"/>
    </row>
    <row r="10" spans="1:11" ht="15" customHeight="1">
      <c r="A10" s="349" t="s">
        <v>268</v>
      </c>
      <c r="B10" s="350"/>
      <c r="C10" s="351"/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K10" s="348"/>
    </row>
    <row r="11" spans="1:11" ht="15" customHeight="1">
      <c r="A11" s="349" t="s">
        <v>269</v>
      </c>
      <c r="B11" s="350"/>
      <c r="C11" s="351"/>
      <c r="D11" s="352">
        <v>0</v>
      </c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K11" s="348"/>
    </row>
    <row r="12" spans="1:11" ht="15" customHeight="1">
      <c r="A12" s="349" t="s">
        <v>270</v>
      </c>
      <c r="B12" s="350"/>
      <c r="C12" s="351"/>
      <c r="D12" s="352">
        <v>0</v>
      </c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K12" s="348"/>
    </row>
    <row r="13" spans="1:11" ht="15" customHeight="1">
      <c r="A13" s="349" t="s">
        <v>271</v>
      </c>
      <c r="B13" s="350"/>
      <c r="C13" s="351"/>
      <c r="D13" s="352">
        <v>0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K13" s="348"/>
    </row>
    <row r="14" spans="1:11" ht="15" customHeight="1">
      <c r="A14" s="349" t="s">
        <v>272</v>
      </c>
      <c r="B14" s="350"/>
      <c r="C14" s="351"/>
      <c r="D14" s="352">
        <v>0</v>
      </c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K14" s="348"/>
    </row>
    <row r="15" spans="1:11" ht="15" customHeight="1">
      <c r="A15" s="349" t="s">
        <v>273</v>
      </c>
      <c r="B15" s="350"/>
      <c r="C15" s="351"/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K15" s="348"/>
    </row>
    <row r="16" spans="1:11" ht="15" customHeight="1">
      <c r="A16" s="349" t="s">
        <v>274</v>
      </c>
      <c r="B16" s="350"/>
      <c r="C16" s="351"/>
      <c r="D16" s="353">
        <v>10750503</v>
      </c>
      <c r="E16" s="354">
        <v>-1531380</v>
      </c>
      <c r="F16" s="353">
        <f>+D16+E16</f>
        <v>9219123</v>
      </c>
      <c r="G16" s="353">
        <v>9219146</v>
      </c>
      <c r="H16" s="353">
        <v>8951359</v>
      </c>
      <c r="I16" s="355">
        <f>+H16-D16</f>
        <v>-1799144</v>
      </c>
      <c r="K16" s="348"/>
    </row>
    <row r="17" spans="1:11" ht="15" customHeight="1">
      <c r="A17" s="349" t="s">
        <v>275</v>
      </c>
      <c r="B17" s="350"/>
      <c r="C17" s="351"/>
      <c r="D17" s="352">
        <f>SUM(D18:D28)</f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K17" s="348"/>
    </row>
    <row r="18" spans="1:11" ht="15" customHeight="1">
      <c r="A18" s="356"/>
      <c r="B18" s="357" t="s">
        <v>276</v>
      </c>
      <c r="C18" s="358"/>
      <c r="D18" s="359">
        <v>0</v>
      </c>
      <c r="E18" s="359">
        <v>0</v>
      </c>
      <c r="F18" s="359">
        <v>0</v>
      </c>
      <c r="G18" s="359">
        <v>0</v>
      </c>
      <c r="H18" s="359">
        <v>0</v>
      </c>
      <c r="I18" s="359">
        <v>0</v>
      </c>
      <c r="K18" s="348"/>
    </row>
    <row r="19" spans="1:11" ht="15" customHeight="1">
      <c r="A19" s="356"/>
      <c r="B19" s="357" t="s">
        <v>277</v>
      </c>
      <c r="C19" s="358"/>
      <c r="D19" s="359">
        <v>0</v>
      </c>
      <c r="E19" s="359">
        <v>0</v>
      </c>
      <c r="F19" s="359">
        <v>0</v>
      </c>
      <c r="G19" s="359">
        <v>0</v>
      </c>
      <c r="H19" s="359">
        <v>0</v>
      </c>
      <c r="I19" s="359">
        <v>0</v>
      </c>
      <c r="K19" s="348"/>
    </row>
    <row r="20" spans="1:11" ht="15" customHeight="1">
      <c r="A20" s="356"/>
      <c r="B20" s="357" t="s">
        <v>278</v>
      </c>
      <c r="C20" s="358"/>
      <c r="D20" s="359">
        <v>0</v>
      </c>
      <c r="E20" s="359">
        <v>0</v>
      </c>
      <c r="F20" s="359">
        <v>0</v>
      </c>
      <c r="G20" s="359">
        <v>0</v>
      </c>
      <c r="H20" s="359">
        <v>0</v>
      </c>
      <c r="I20" s="359">
        <v>0</v>
      </c>
      <c r="K20" s="348"/>
    </row>
    <row r="21" spans="1:11" ht="15" customHeight="1">
      <c r="A21" s="356"/>
      <c r="B21" s="357" t="s">
        <v>279</v>
      </c>
      <c r="C21" s="358"/>
      <c r="D21" s="359">
        <v>0</v>
      </c>
      <c r="E21" s="359">
        <v>0</v>
      </c>
      <c r="F21" s="359">
        <v>0</v>
      </c>
      <c r="G21" s="359">
        <v>0</v>
      </c>
      <c r="H21" s="359">
        <v>0</v>
      </c>
      <c r="I21" s="359">
        <v>0</v>
      </c>
      <c r="K21" s="348"/>
    </row>
    <row r="22" spans="1:11" ht="15" customHeight="1">
      <c r="A22" s="356"/>
      <c r="B22" s="357" t="s">
        <v>280</v>
      </c>
      <c r="C22" s="358"/>
      <c r="D22" s="359">
        <v>0</v>
      </c>
      <c r="E22" s="359">
        <v>0</v>
      </c>
      <c r="F22" s="359">
        <v>0</v>
      </c>
      <c r="G22" s="359">
        <v>0</v>
      </c>
      <c r="H22" s="359">
        <v>0</v>
      </c>
      <c r="I22" s="359">
        <v>0</v>
      </c>
      <c r="K22" s="348"/>
    </row>
    <row r="23" spans="1:11" ht="15" customHeight="1">
      <c r="A23" s="356"/>
      <c r="B23" s="357" t="s">
        <v>281</v>
      </c>
      <c r="C23" s="358"/>
      <c r="D23" s="359">
        <v>0</v>
      </c>
      <c r="E23" s="359">
        <v>0</v>
      </c>
      <c r="F23" s="359">
        <v>0</v>
      </c>
      <c r="G23" s="359">
        <v>0</v>
      </c>
      <c r="H23" s="359">
        <v>0</v>
      </c>
      <c r="I23" s="359">
        <v>0</v>
      </c>
      <c r="K23" s="348"/>
    </row>
    <row r="24" spans="1:11" ht="15" customHeight="1">
      <c r="A24" s="356"/>
      <c r="B24" s="357" t="s">
        <v>282</v>
      </c>
      <c r="C24" s="358"/>
      <c r="D24" s="359">
        <v>0</v>
      </c>
      <c r="E24" s="359">
        <v>0</v>
      </c>
      <c r="F24" s="359">
        <v>0</v>
      </c>
      <c r="G24" s="359">
        <v>0</v>
      </c>
      <c r="H24" s="359">
        <v>0</v>
      </c>
      <c r="I24" s="359">
        <v>0</v>
      </c>
      <c r="K24" s="348"/>
    </row>
    <row r="25" spans="1:11" ht="15" customHeight="1">
      <c r="A25" s="356"/>
      <c r="B25" s="357" t="s">
        <v>283</v>
      </c>
      <c r="C25" s="358"/>
      <c r="D25" s="359">
        <v>0</v>
      </c>
      <c r="E25" s="359">
        <v>0</v>
      </c>
      <c r="F25" s="359">
        <v>0</v>
      </c>
      <c r="G25" s="359">
        <v>0</v>
      </c>
      <c r="H25" s="359">
        <v>0</v>
      </c>
      <c r="I25" s="359">
        <v>0</v>
      </c>
      <c r="K25" s="348"/>
    </row>
    <row r="26" spans="1:11" ht="15" customHeight="1">
      <c r="A26" s="356"/>
      <c r="B26" s="357" t="s">
        <v>284</v>
      </c>
      <c r="C26" s="358"/>
      <c r="D26" s="359">
        <v>0</v>
      </c>
      <c r="E26" s="359">
        <v>0</v>
      </c>
      <c r="F26" s="359">
        <v>0</v>
      </c>
      <c r="G26" s="359">
        <v>0</v>
      </c>
      <c r="H26" s="359">
        <v>0</v>
      </c>
      <c r="I26" s="359">
        <v>0</v>
      </c>
      <c r="K26" s="348"/>
    </row>
    <row r="27" spans="1:11" ht="15" customHeight="1">
      <c r="A27" s="356"/>
      <c r="B27" s="357" t="s">
        <v>285</v>
      </c>
      <c r="C27" s="358"/>
      <c r="D27" s="359">
        <v>0</v>
      </c>
      <c r="E27" s="359">
        <v>0</v>
      </c>
      <c r="F27" s="359">
        <v>0</v>
      </c>
      <c r="G27" s="359">
        <v>0</v>
      </c>
      <c r="H27" s="359">
        <v>0</v>
      </c>
      <c r="I27" s="359">
        <v>0</v>
      </c>
      <c r="K27" s="348"/>
    </row>
    <row r="28" spans="1:11" ht="15" customHeight="1">
      <c r="A28" s="356"/>
      <c r="B28" s="357" t="s">
        <v>286</v>
      </c>
      <c r="C28" s="358"/>
      <c r="D28" s="359">
        <v>0</v>
      </c>
      <c r="E28" s="359">
        <v>0</v>
      </c>
      <c r="F28" s="359">
        <v>0</v>
      </c>
      <c r="G28" s="359">
        <v>0</v>
      </c>
      <c r="H28" s="359">
        <v>0</v>
      </c>
      <c r="I28" s="359">
        <v>0</v>
      </c>
      <c r="K28" s="348"/>
    </row>
    <row r="29" spans="1:11" ht="15" customHeight="1">
      <c r="A29" s="349" t="s">
        <v>287</v>
      </c>
      <c r="B29" s="350"/>
      <c r="C29" s="351"/>
      <c r="D29" s="352">
        <f>SUM(D30:D34)</f>
        <v>0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K29" s="348"/>
    </row>
    <row r="30" spans="1:11" ht="15" customHeight="1">
      <c r="A30" s="360" t="s">
        <v>288</v>
      </c>
      <c r="B30" s="357"/>
      <c r="C30" s="358"/>
      <c r="D30" s="359">
        <v>0</v>
      </c>
      <c r="E30" s="359">
        <v>0</v>
      </c>
      <c r="F30" s="359">
        <v>0</v>
      </c>
      <c r="G30" s="359">
        <v>0</v>
      </c>
      <c r="H30" s="359">
        <v>0</v>
      </c>
      <c r="I30" s="359">
        <v>0</v>
      </c>
      <c r="K30" s="348"/>
    </row>
    <row r="31" spans="1:11" ht="15" customHeight="1">
      <c r="A31" s="360" t="s">
        <v>289</v>
      </c>
      <c r="B31" s="357"/>
      <c r="C31" s="358"/>
      <c r="D31" s="359">
        <v>0</v>
      </c>
      <c r="E31" s="359">
        <v>0</v>
      </c>
      <c r="F31" s="359">
        <v>0</v>
      </c>
      <c r="G31" s="359">
        <v>0</v>
      </c>
      <c r="H31" s="359">
        <v>0</v>
      </c>
      <c r="I31" s="359">
        <v>0</v>
      </c>
      <c r="K31" s="348"/>
    </row>
    <row r="32" spans="1:11" ht="15" customHeight="1">
      <c r="A32" s="360" t="s">
        <v>290</v>
      </c>
      <c r="B32" s="357"/>
      <c r="C32" s="358"/>
      <c r="D32" s="359">
        <v>0</v>
      </c>
      <c r="E32" s="359">
        <v>0</v>
      </c>
      <c r="F32" s="359">
        <v>0</v>
      </c>
      <c r="G32" s="359">
        <v>0</v>
      </c>
      <c r="H32" s="359">
        <v>0</v>
      </c>
      <c r="I32" s="359">
        <v>0</v>
      </c>
      <c r="K32" s="348"/>
    </row>
    <row r="33" spans="1:11" ht="15" customHeight="1">
      <c r="A33" s="360" t="s">
        <v>291</v>
      </c>
      <c r="B33" s="357"/>
      <c r="C33" s="358"/>
      <c r="D33" s="359">
        <v>0</v>
      </c>
      <c r="E33" s="359">
        <v>0</v>
      </c>
      <c r="F33" s="359">
        <v>0</v>
      </c>
      <c r="G33" s="359">
        <v>0</v>
      </c>
      <c r="H33" s="359">
        <v>0</v>
      </c>
      <c r="I33" s="359">
        <v>0</v>
      </c>
      <c r="K33" s="348"/>
    </row>
    <row r="34" spans="1:11" ht="15" customHeight="1">
      <c r="A34" s="360" t="s">
        <v>292</v>
      </c>
      <c r="B34" s="357"/>
      <c r="C34" s="358"/>
      <c r="D34" s="359">
        <v>0</v>
      </c>
      <c r="E34" s="359">
        <v>0</v>
      </c>
      <c r="F34" s="359">
        <v>0</v>
      </c>
      <c r="G34" s="359">
        <v>0</v>
      </c>
      <c r="H34" s="359">
        <v>0</v>
      </c>
      <c r="I34" s="359">
        <v>0</v>
      </c>
      <c r="K34" s="348"/>
    </row>
    <row r="35" spans="1:11" ht="15" customHeight="1">
      <c r="A35" s="349" t="s">
        <v>293</v>
      </c>
      <c r="B35" s="350"/>
      <c r="C35" s="351"/>
      <c r="D35" s="353">
        <v>47281665</v>
      </c>
      <c r="E35" s="353">
        <v>13092753</v>
      </c>
      <c r="F35" s="353">
        <f>+D35+E35</f>
        <v>60374418</v>
      </c>
      <c r="G35" s="353">
        <v>50374422</v>
      </c>
      <c r="H35" s="353">
        <v>47403605</v>
      </c>
      <c r="I35" s="355">
        <f>+H35-D35</f>
        <v>121940</v>
      </c>
      <c r="K35" s="348"/>
    </row>
    <row r="36" spans="1:11" ht="15" customHeight="1">
      <c r="A36" s="349" t="s">
        <v>294</v>
      </c>
      <c r="B36" s="350"/>
      <c r="C36" s="351"/>
      <c r="D36" s="352">
        <f>SUM(D37)</f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K36" s="348"/>
    </row>
    <row r="37" spans="1:11" ht="15" customHeight="1">
      <c r="A37" s="361"/>
      <c r="B37" s="357" t="s">
        <v>295</v>
      </c>
      <c r="C37" s="358"/>
      <c r="D37" s="359">
        <v>0</v>
      </c>
      <c r="E37" s="359">
        <v>0</v>
      </c>
      <c r="F37" s="359">
        <v>0</v>
      </c>
      <c r="G37" s="359">
        <v>0</v>
      </c>
      <c r="H37" s="359">
        <v>0</v>
      </c>
      <c r="I37" s="359">
        <v>0</v>
      </c>
      <c r="K37" s="348"/>
    </row>
    <row r="38" spans="1:11" ht="15" customHeight="1">
      <c r="A38" s="349" t="s">
        <v>296</v>
      </c>
      <c r="B38" s="350"/>
      <c r="C38" s="351"/>
      <c r="D38" s="352">
        <f>SUM(D39:D40)</f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K38" s="348"/>
    </row>
    <row r="39" spans="1:11" ht="15" customHeight="1">
      <c r="A39" s="360" t="s">
        <v>297</v>
      </c>
      <c r="B39" s="357"/>
      <c r="C39" s="358"/>
      <c r="D39" s="359">
        <v>0</v>
      </c>
      <c r="E39" s="359">
        <v>0</v>
      </c>
      <c r="F39" s="359">
        <v>0</v>
      </c>
      <c r="G39" s="359">
        <v>0</v>
      </c>
      <c r="H39" s="359">
        <v>0</v>
      </c>
      <c r="I39" s="359">
        <v>0</v>
      </c>
      <c r="K39" s="348"/>
    </row>
    <row r="40" spans="1:11" ht="15" customHeight="1">
      <c r="A40" s="360" t="s">
        <v>298</v>
      </c>
      <c r="B40" s="357"/>
      <c r="C40" s="358"/>
      <c r="D40" s="359">
        <v>0</v>
      </c>
      <c r="E40" s="359">
        <v>0</v>
      </c>
      <c r="F40" s="359">
        <v>0</v>
      </c>
      <c r="G40" s="359">
        <v>0</v>
      </c>
      <c r="H40" s="359">
        <v>0</v>
      </c>
      <c r="I40" s="359">
        <v>0</v>
      </c>
      <c r="K40" s="348"/>
    </row>
    <row r="41" spans="1:11" ht="15" customHeight="1">
      <c r="A41" s="361"/>
      <c r="B41" s="362"/>
      <c r="C41" s="363"/>
      <c r="D41" s="352"/>
      <c r="E41" s="352"/>
      <c r="F41" s="352"/>
      <c r="G41" s="352"/>
      <c r="H41" s="352"/>
      <c r="I41" s="352"/>
      <c r="K41" s="348"/>
    </row>
    <row r="42" spans="1:11" ht="15" customHeight="1">
      <c r="A42" s="364" t="s">
        <v>299</v>
      </c>
      <c r="B42" s="365"/>
      <c r="C42" s="366"/>
      <c r="D42" s="367">
        <f>+D16+D35</f>
        <v>58032168</v>
      </c>
      <c r="E42" s="367">
        <f t="shared" ref="E42:H42" si="0">+E16+E35</f>
        <v>11561373</v>
      </c>
      <c r="F42" s="367">
        <f t="shared" si="0"/>
        <v>69593541</v>
      </c>
      <c r="G42" s="367">
        <f t="shared" si="0"/>
        <v>59593568</v>
      </c>
      <c r="H42" s="367">
        <f t="shared" si="0"/>
        <v>56354964</v>
      </c>
      <c r="I42" s="368">
        <f>+I16+I35</f>
        <v>-1677204</v>
      </c>
      <c r="K42" s="348"/>
    </row>
    <row r="43" spans="1:11" ht="15" customHeight="1">
      <c r="A43" s="343" t="s">
        <v>300</v>
      </c>
      <c r="B43" s="344"/>
      <c r="C43" s="344"/>
      <c r="D43" s="369"/>
      <c r="E43" s="370"/>
      <c r="F43" s="370"/>
      <c r="G43" s="370"/>
      <c r="H43" s="371"/>
      <c r="I43" s="372"/>
      <c r="K43" s="348"/>
    </row>
    <row r="44" spans="1:11" ht="12" customHeight="1">
      <c r="A44" s="373"/>
      <c r="B44" s="374"/>
      <c r="C44" s="373"/>
      <c r="D44" s="375"/>
      <c r="E44" s="375"/>
      <c r="F44" s="375"/>
      <c r="G44" s="375"/>
      <c r="H44" s="375"/>
      <c r="I44" s="375"/>
    </row>
    <row r="45" spans="1:11">
      <c r="B45" s="348"/>
    </row>
    <row r="46" spans="1:11" ht="12" customHeight="1">
      <c r="B46" s="348"/>
    </row>
    <row r="47" spans="1:11" ht="12" customHeight="1">
      <c r="B47" s="348"/>
    </row>
    <row r="48" spans="1:11" ht="12" customHeight="1">
      <c r="B48" s="348"/>
    </row>
    <row r="49" spans="2:3" ht="12" customHeight="1">
      <c r="B49" s="376"/>
    </row>
    <row r="50" spans="2:3" ht="12" customHeight="1"/>
    <row r="51" spans="2:3" ht="12" customHeight="1"/>
    <row r="52" spans="2:3" ht="12" customHeight="1"/>
    <row r="53" spans="2:3" ht="12" customHeight="1"/>
    <row r="54" spans="2:3" ht="12" customHeight="1"/>
    <row r="55" spans="2:3" ht="12" customHeight="1"/>
    <row r="56" spans="2:3" ht="12" customHeight="1"/>
    <row r="57" spans="2:3" ht="12" customHeight="1"/>
    <row r="58" spans="2:3" ht="12" customHeight="1">
      <c r="C58" s="332" t="s">
        <v>301</v>
      </c>
    </row>
    <row r="59" spans="2:3" ht="12" customHeight="1"/>
    <row r="60" spans="2:3" ht="12" customHeight="1"/>
    <row r="61" spans="2:3" ht="12" customHeight="1"/>
    <row r="62" spans="2:3" ht="12" customHeight="1"/>
    <row r="63" spans="2:3" ht="12" customHeight="1"/>
    <row r="64" spans="2:3" ht="12" customHeight="1"/>
    <row r="65" spans="1:9" s="377" customFormat="1" ht="12" customHeight="1">
      <c r="A65" s="332"/>
      <c r="B65" s="332"/>
      <c r="C65" s="332"/>
      <c r="D65" s="332"/>
      <c r="E65" s="332"/>
      <c r="F65" s="332"/>
      <c r="G65" s="332"/>
      <c r="H65" s="332"/>
      <c r="I65" s="332"/>
    </row>
    <row r="66" spans="1:9" ht="12" customHeight="1"/>
    <row r="67" spans="1:9" ht="12" customHeight="1"/>
    <row r="68" spans="1:9" ht="12" customHeight="1"/>
    <row r="69" spans="1:9" ht="12" customHeight="1"/>
    <row r="71" spans="1:9" ht="5.0999999999999996" customHeight="1"/>
    <row r="72" spans="1:9" ht="6" customHeight="1"/>
  </sheetData>
  <mergeCells count="41">
    <mergeCell ref="A39:C39"/>
    <mergeCell ref="A40:C40"/>
    <mergeCell ref="A42:C42"/>
    <mergeCell ref="A43:C43"/>
    <mergeCell ref="A33:C33"/>
    <mergeCell ref="A34:C34"/>
    <mergeCell ref="A35:C35"/>
    <mergeCell ref="A36:C36"/>
    <mergeCell ref="B37:C37"/>
    <mergeCell ref="A38:C38"/>
    <mergeCell ref="B27:C27"/>
    <mergeCell ref="B28:C28"/>
    <mergeCell ref="A29:C29"/>
    <mergeCell ref="A30:C30"/>
    <mergeCell ref="A31:C31"/>
    <mergeCell ref="A32:C32"/>
    <mergeCell ref="B21:C21"/>
    <mergeCell ref="B22:C22"/>
    <mergeCell ref="B23:C23"/>
    <mergeCell ref="B24:C24"/>
    <mergeCell ref="B25:C25"/>
    <mergeCell ref="B26:C26"/>
    <mergeCell ref="A15:C15"/>
    <mergeCell ref="A16:C16"/>
    <mergeCell ref="A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98425196850393704" right="0.19685039370078741" top="0.59055118110236227" bottom="0.19685039370078741" header="0" footer="0"/>
  <pageSetup scale="74" orientation="landscape" horizontalDpi="300" verticalDpi="300" r:id="rId1"/>
  <headerFooter>
    <oddFooter>&amp;CLDF /5.1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90" zoomScaleNormal="90" zoomScaleSheetLayoutView="90" workbookViewId="0">
      <selection activeCell="H33" sqref="H33"/>
    </sheetView>
  </sheetViews>
  <sheetFormatPr baseColWidth="10" defaultColWidth="11.42578125" defaultRowHeight="11.25"/>
  <cols>
    <col min="1" max="1" width="3.7109375" style="332" customWidth="1"/>
    <col min="2" max="2" width="30.7109375" style="332" customWidth="1"/>
    <col min="3" max="3" width="39" style="332" customWidth="1"/>
    <col min="4" max="9" width="15.7109375" style="332" customWidth="1"/>
    <col min="10" max="10" width="1.7109375" style="332" customWidth="1"/>
    <col min="11" max="11" width="11.7109375" style="332" bestFit="1" customWidth="1"/>
    <col min="12" max="16384" width="11.42578125" style="332"/>
  </cols>
  <sheetData>
    <row r="1" spans="1:11" ht="18" customHeight="1">
      <c r="A1" s="331" t="s">
        <v>141</v>
      </c>
      <c r="B1" s="331"/>
      <c r="C1" s="331"/>
      <c r="D1" s="331"/>
      <c r="E1" s="331"/>
      <c r="F1" s="331"/>
      <c r="G1" s="331"/>
      <c r="H1" s="331"/>
      <c r="I1" s="331"/>
    </row>
    <row r="2" spans="1:11" ht="18" customHeight="1">
      <c r="A2" s="331" t="s">
        <v>142</v>
      </c>
      <c r="B2" s="331"/>
      <c r="C2" s="331"/>
      <c r="D2" s="331"/>
      <c r="E2" s="331"/>
      <c r="F2" s="331"/>
      <c r="G2" s="331"/>
      <c r="H2" s="331"/>
      <c r="I2" s="331"/>
    </row>
    <row r="3" spans="1:11" ht="18" customHeight="1">
      <c r="A3" s="331" t="s">
        <v>254</v>
      </c>
      <c r="B3" s="331"/>
      <c r="C3" s="331"/>
      <c r="D3" s="331"/>
      <c r="E3" s="331"/>
      <c r="F3" s="331"/>
      <c r="G3" s="331"/>
      <c r="H3" s="331"/>
      <c r="I3" s="331"/>
    </row>
    <row r="4" spans="1:11" ht="18" customHeight="1">
      <c r="A4" s="331" t="s">
        <v>173</v>
      </c>
      <c r="B4" s="331"/>
      <c r="C4" s="331"/>
      <c r="D4" s="331"/>
      <c r="E4" s="331"/>
      <c r="F4" s="331"/>
      <c r="G4" s="331"/>
      <c r="H4" s="331"/>
      <c r="I4" s="331"/>
    </row>
    <row r="5" spans="1:11" s="328" customFormat="1" ht="9.9499999999999993" customHeight="1">
      <c r="A5" s="378"/>
      <c r="B5" s="378"/>
      <c r="C5" s="378"/>
      <c r="D5" s="314"/>
      <c r="E5" s="379"/>
      <c r="F5" s="379"/>
      <c r="G5" s="379"/>
      <c r="H5" s="379"/>
      <c r="I5" s="379"/>
    </row>
    <row r="6" spans="1:11" ht="12" customHeight="1">
      <c r="A6" s="337" t="s">
        <v>208</v>
      </c>
      <c r="B6" s="337"/>
      <c r="C6" s="337"/>
      <c r="D6" s="337" t="s">
        <v>255</v>
      </c>
      <c r="E6" s="337"/>
      <c r="F6" s="337"/>
      <c r="G6" s="337"/>
      <c r="H6" s="337"/>
      <c r="I6" s="380" t="s">
        <v>256</v>
      </c>
    </row>
    <row r="7" spans="1:11" ht="27">
      <c r="A7" s="339"/>
      <c r="B7" s="339"/>
      <c r="C7" s="339"/>
      <c r="D7" s="340" t="s">
        <v>257</v>
      </c>
      <c r="E7" s="341" t="s">
        <v>258</v>
      </c>
      <c r="F7" s="340" t="s">
        <v>259</v>
      </c>
      <c r="G7" s="340" t="s">
        <v>210</v>
      </c>
      <c r="H7" s="340" t="s">
        <v>260</v>
      </c>
      <c r="I7" s="338"/>
    </row>
    <row r="8" spans="1:11" ht="12" customHeight="1">
      <c r="A8" s="339"/>
      <c r="B8" s="339"/>
      <c r="C8" s="339"/>
      <c r="D8" s="340" t="s">
        <v>261</v>
      </c>
      <c r="E8" s="340" t="s">
        <v>262</v>
      </c>
      <c r="F8" s="340" t="s">
        <v>263</v>
      </c>
      <c r="G8" s="340" t="s">
        <v>264</v>
      </c>
      <c r="H8" s="340" t="s">
        <v>265</v>
      </c>
      <c r="I8" s="340" t="s">
        <v>266</v>
      </c>
    </row>
    <row r="9" spans="1:11" ht="15" customHeight="1">
      <c r="A9" s="349" t="s">
        <v>302</v>
      </c>
      <c r="B9" s="350"/>
      <c r="C9" s="351"/>
      <c r="D9" s="352"/>
      <c r="E9" s="352"/>
      <c r="F9" s="352"/>
      <c r="G9" s="352"/>
      <c r="H9" s="352"/>
      <c r="I9" s="352"/>
      <c r="K9" s="348"/>
    </row>
    <row r="10" spans="1:11" ht="15" customHeight="1">
      <c r="A10" s="349" t="s">
        <v>303</v>
      </c>
      <c r="B10" s="350"/>
      <c r="C10" s="351"/>
      <c r="D10" s="352">
        <v>0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K10" s="348"/>
    </row>
    <row r="11" spans="1:11" ht="15" customHeight="1">
      <c r="A11" s="360" t="s">
        <v>304</v>
      </c>
      <c r="B11" s="357"/>
      <c r="C11" s="358"/>
      <c r="D11" s="381">
        <v>0</v>
      </c>
      <c r="E11" s="381">
        <v>0</v>
      </c>
      <c r="F11" s="381">
        <v>0</v>
      </c>
      <c r="G11" s="381">
        <v>0</v>
      </c>
      <c r="H11" s="381">
        <v>0</v>
      </c>
      <c r="I11" s="381">
        <v>0</v>
      </c>
      <c r="K11" s="348"/>
    </row>
    <row r="12" spans="1:11" ht="15" customHeight="1">
      <c r="A12" s="360" t="s">
        <v>305</v>
      </c>
      <c r="B12" s="357"/>
      <c r="C12" s="358"/>
      <c r="D12" s="381">
        <v>0</v>
      </c>
      <c r="E12" s="381">
        <v>0</v>
      </c>
      <c r="F12" s="381">
        <v>0</v>
      </c>
      <c r="G12" s="381">
        <v>0</v>
      </c>
      <c r="H12" s="381">
        <v>0</v>
      </c>
      <c r="I12" s="381">
        <v>0</v>
      </c>
      <c r="K12" s="348"/>
    </row>
    <row r="13" spans="1:11" ht="15" customHeight="1">
      <c r="A13" s="360" t="s">
        <v>306</v>
      </c>
      <c r="B13" s="357"/>
      <c r="C13" s="358"/>
      <c r="D13" s="381">
        <v>0</v>
      </c>
      <c r="E13" s="381">
        <v>0</v>
      </c>
      <c r="F13" s="381">
        <v>0</v>
      </c>
      <c r="G13" s="381">
        <v>0</v>
      </c>
      <c r="H13" s="381">
        <v>0</v>
      </c>
      <c r="I13" s="381">
        <v>0</v>
      </c>
      <c r="K13" s="348"/>
    </row>
    <row r="14" spans="1:11" ht="24" customHeight="1">
      <c r="A14" s="360" t="s">
        <v>307</v>
      </c>
      <c r="B14" s="357"/>
      <c r="C14" s="358"/>
      <c r="D14" s="381">
        <v>0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K14" s="348"/>
    </row>
    <row r="15" spans="1:11" ht="15" customHeight="1">
      <c r="A15" s="360" t="s">
        <v>308</v>
      </c>
      <c r="B15" s="357"/>
      <c r="C15" s="358"/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1">
        <v>0</v>
      </c>
      <c r="K15" s="348"/>
    </row>
    <row r="16" spans="1:11" ht="15" customHeight="1">
      <c r="A16" s="360" t="s">
        <v>309</v>
      </c>
      <c r="B16" s="357"/>
      <c r="C16" s="358"/>
      <c r="D16" s="381">
        <v>0</v>
      </c>
      <c r="E16" s="381">
        <v>0</v>
      </c>
      <c r="F16" s="381">
        <v>0</v>
      </c>
      <c r="G16" s="381">
        <v>0</v>
      </c>
      <c r="H16" s="381">
        <v>0</v>
      </c>
      <c r="I16" s="381">
        <v>0</v>
      </c>
      <c r="J16" s="382"/>
      <c r="K16" s="348"/>
    </row>
    <row r="17" spans="1:11" ht="15" customHeight="1">
      <c r="A17" s="360" t="s">
        <v>310</v>
      </c>
      <c r="B17" s="357"/>
      <c r="C17" s="358"/>
      <c r="D17" s="381">
        <v>0</v>
      </c>
      <c r="E17" s="381">
        <v>0</v>
      </c>
      <c r="F17" s="381">
        <v>0</v>
      </c>
      <c r="G17" s="381">
        <v>0</v>
      </c>
      <c r="H17" s="381">
        <v>0</v>
      </c>
      <c r="I17" s="381">
        <v>0</v>
      </c>
      <c r="K17" s="348"/>
    </row>
    <row r="18" spans="1:11" ht="15" customHeight="1">
      <c r="A18" s="360" t="s">
        <v>311</v>
      </c>
      <c r="B18" s="357"/>
      <c r="C18" s="358"/>
      <c r="D18" s="381">
        <v>0</v>
      </c>
      <c r="E18" s="381">
        <v>0</v>
      </c>
      <c r="F18" s="381">
        <v>0</v>
      </c>
      <c r="G18" s="381">
        <v>0</v>
      </c>
      <c r="H18" s="381">
        <v>0</v>
      </c>
      <c r="I18" s="381">
        <v>0</v>
      </c>
      <c r="K18" s="348"/>
    </row>
    <row r="19" spans="1:11" ht="15" customHeight="1">
      <c r="A19" s="349" t="s">
        <v>312</v>
      </c>
      <c r="B19" s="350"/>
      <c r="C19" s="351"/>
      <c r="D19" s="352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K19" s="348"/>
    </row>
    <row r="20" spans="1:11" ht="15" customHeight="1">
      <c r="A20" s="356"/>
      <c r="B20" s="357" t="s">
        <v>313</v>
      </c>
      <c r="C20" s="358"/>
      <c r="D20" s="381">
        <v>0</v>
      </c>
      <c r="E20" s="381">
        <v>0</v>
      </c>
      <c r="F20" s="381">
        <v>0</v>
      </c>
      <c r="G20" s="381">
        <v>0</v>
      </c>
      <c r="H20" s="381">
        <v>0</v>
      </c>
      <c r="I20" s="381">
        <v>0</v>
      </c>
      <c r="K20" s="348"/>
    </row>
    <row r="21" spans="1:11" ht="15" customHeight="1">
      <c r="A21" s="356"/>
      <c r="B21" s="357" t="s">
        <v>314</v>
      </c>
      <c r="C21" s="358"/>
      <c r="D21" s="381">
        <v>0</v>
      </c>
      <c r="E21" s="381">
        <v>0</v>
      </c>
      <c r="F21" s="381">
        <v>0</v>
      </c>
      <c r="G21" s="381">
        <v>0</v>
      </c>
      <c r="H21" s="381">
        <v>0</v>
      </c>
      <c r="I21" s="381">
        <v>0</v>
      </c>
      <c r="K21" s="348"/>
    </row>
    <row r="22" spans="1:11" ht="15" customHeight="1">
      <c r="A22" s="356"/>
      <c r="B22" s="357" t="s">
        <v>315</v>
      </c>
      <c r="C22" s="358"/>
      <c r="D22" s="381">
        <v>0</v>
      </c>
      <c r="E22" s="381">
        <v>0</v>
      </c>
      <c r="F22" s="381">
        <v>0</v>
      </c>
      <c r="G22" s="381">
        <v>0</v>
      </c>
      <c r="H22" s="381">
        <v>0</v>
      </c>
      <c r="I22" s="381">
        <v>0</v>
      </c>
      <c r="K22" s="348"/>
    </row>
    <row r="23" spans="1:11" ht="15" customHeight="1">
      <c r="A23" s="356"/>
      <c r="B23" s="357" t="s">
        <v>316</v>
      </c>
      <c r="C23" s="358"/>
      <c r="D23" s="381">
        <v>0</v>
      </c>
      <c r="E23" s="381">
        <v>0</v>
      </c>
      <c r="F23" s="381">
        <v>0</v>
      </c>
      <c r="G23" s="381">
        <v>0</v>
      </c>
      <c r="H23" s="381">
        <v>0</v>
      </c>
      <c r="I23" s="381">
        <v>0</v>
      </c>
      <c r="K23" s="348"/>
    </row>
    <row r="24" spans="1:11" ht="15" customHeight="1">
      <c r="A24" s="349" t="s">
        <v>317</v>
      </c>
      <c r="B24" s="350"/>
      <c r="C24" s="351"/>
      <c r="D24" s="352">
        <v>0</v>
      </c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K24" s="348"/>
    </row>
    <row r="25" spans="1:11" ht="15" customHeight="1">
      <c r="A25" s="356"/>
      <c r="B25" s="357" t="s">
        <v>318</v>
      </c>
      <c r="C25" s="358"/>
      <c r="D25" s="381">
        <v>0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K25" s="348"/>
    </row>
    <row r="26" spans="1:11" ht="15" customHeight="1">
      <c r="A26" s="356"/>
      <c r="B26" s="357" t="s">
        <v>319</v>
      </c>
      <c r="C26" s="358"/>
      <c r="D26" s="381">
        <v>0</v>
      </c>
      <c r="E26" s="381">
        <v>0</v>
      </c>
      <c r="F26" s="381">
        <v>0</v>
      </c>
      <c r="G26" s="381">
        <v>0</v>
      </c>
      <c r="H26" s="381">
        <v>0</v>
      </c>
      <c r="I26" s="381">
        <v>0</v>
      </c>
      <c r="K26" s="348"/>
    </row>
    <row r="27" spans="1:11" ht="15" customHeight="1">
      <c r="A27" s="349" t="s">
        <v>320</v>
      </c>
      <c r="B27" s="350"/>
      <c r="C27" s="351"/>
      <c r="D27" s="383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K27" s="348"/>
    </row>
    <row r="28" spans="1:11" ht="15" customHeight="1">
      <c r="A28" s="349" t="s">
        <v>321</v>
      </c>
      <c r="B28" s="350"/>
      <c r="C28" s="351"/>
      <c r="D28" s="383">
        <v>0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K28" s="348"/>
    </row>
    <row r="29" spans="1:11" ht="15" customHeight="1">
      <c r="A29" s="361"/>
      <c r="B29" s="362"/>
      <c r="C29" s="363"/>
      <c r="D29" s="352"/>
      <c r="E29" s="352"/>
      <c r="F29" s="352"/>
      <c r="G29" s="352"/>
      <c r="H29" s="352"/>
      <c r="I29" s="352"/>
      <c r="K29" s="348"/>
    </row>
    <row r="30" spans="1:11" ht="15" customHeight="1">
      <c r="A30" s="349" t="s">
        <v>322</v>
      </c>
      <c r="B30" s="350"/>
      <c r="C30" s="351"/>
      <c r="D30" s="383">
        <v>0</v>
      </c>
      <c r="E30" s="383">
        <v>0</v>
      </c>
      <c r="F30" s="383">
        <v>0</v>
      </c>
      <c r="G30" s="383">
        <v>0</v>
      </c>
      <c r="H30" s="383">
        <v>0</v>
      </c>
      <c r="I30" s="383">
        <v>0</v>
      </c>
      <c r="K30" s="348"/>
    </row>
    <row r="31" spans="1:11" ht="15" customHeight="1">
      <c r="A31" s="349"/>
      <c r="B31" s="350"/>
      <c r="C31" s="351"/>
      <c r="D31" s="352"/>
      <c r="E31" s="352"/>
      <c r="F31" s="352"/>
      <c r="G31" s="352"/>
      <c r="H31" s="352"/>
      <c r="I31" s="352"/>
      <c r="K31" s="348"/>
    </row>
    <row r="32" spans="1:11" ht="15" customHeight="1">
      <c r="A32" s="349" t="s">
        <v>323</v>
      </c>
      <c r="B32" s="350"/>
      <c r="C32" s="351"/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K32" s="348"/>
    </row>
    <row r="33" spans="1:11" ht="15" customHeight="1">
      <c r="A33" s="349" t="s">
        <v>324</v>
      </c>
      <c r="B33" s="350"/>
      <c r="C33" s="351"/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K33" s="348"/>
    </row>
    <row r="34" spans="1:11" ht="15" customHeight="1">
      <c r="A34" s="360"/>
      <c r="B34" s="357"/>
      <c r="C34" s="358"/>
      <c r="D34" s="352"/>
      <c r="E34" s="352"/>
      <c r="F34" s="352"/>
      <c r="G34" s="352"/>
      <c r="H34" s="352"/>
      <c r="I34" s="352"/>
      <c r="K34" s="348"/>
    </row>
    <row r="35" spans="1:11" ht="15" customHeight="1">
      <c r="A35" s="384" t="s">
        <v>325</v>
      </c>
      <c r="B35" s="385"/>
      <c r="C35" s="386"/>
      <c r="D35" s="387">
        <f>+'[1]EAID (1)'!D42</f>
        <v>58032168</v>
      </c>
      <c r="E35" s="387">
        <f>+'[1]EAID (1)'!E42</f>
        <v>11561373</v>
      </c>
      <c r="F35" s="387">
        <f>+'[1]EAID (1)'!F42</f>
        <v>69593541</v>
      </c>
      <c r="G35" s="387">
        <f>+'[1]EAID (1)'!G42</f>
        <v>59593568</v>
      </c>
      <c r="H35" s="387">
        <f>+'[1]EAID (1)'!H42</f>
        <v>56354964</v>
      </c>
      <c r="I35" s="388">
        <f>+'[1]EAID (1)'!I42</f>
        <v>-1677204</v>
      </c>
      <c r="K35" s="348"/>
    </row>
    <row r="36" spans="1:11" ht="15" customHeight="1">
      <c r="A36" s="361"/>
      <c r="B36" s="362"/>
      <c r="C36" s="363"/>
      <c r="D36" s="352"/>
      <c r="E36" s="352"/>
      <c r="F36" s="352"/>
      <c r="G36" s="352"/>
      <c r="H36" s="352"/>
      <c r="I36" s="352"/>
      <c r="K36" s="348"/>
    </row>
    <row r="37" spans="1:11" ht="15" customHeight="1">
      <c r="A37" s="349" t="s">
        <v>326</v>
      </c>
      <c r="B37" s="350"/>
      <c r="C37" s="351"/>
      <c r="D37" s="352"/>
      <c r="E37" s="352"/>
      <c r="F37" s="352"/>
      <c r="G37" s="352"/>
      <c r="H37" s="352"/>
      <c r="I37" s="352"/>
      <c r="K37" s="348"/>
    </row>
    <row r="38" spans="1:11" ht="19.5" customHeight="1">
      <c r="A38" s="389" t="s">
        <v>327</v>
      </c>
      <c r="B38" s="390"/>
      <c r="C38" s="391"/>
      <c r="D38" s="383"/>
      <c r="E38" s="383"/>
      <c r="F38" s="383"/>
      <c r="G38" s="383"/>
      <c r="H38" s="383"/>
      <c r="I38" s="383"/>
      <c r="K38" s="348"/>
    </row>
    <row r="39" spans="1:11" ht="22.5" customHeight="1">
      <c r="A39" s="389" t="s">
        <v>328</v>
      </c>
      <c r="B39" s="390"/>
      <c r="C39" s="391"/>
      <c r="D39" s="383"/>
      <c r="E39" s="383"/>
      <c r="F39" s="383"/>
      <c r="G39" s="383"/>
      <c r="H39" s="383"/>
      <c r="I39" s="383"/>
      <c r="K39" s="348"/>
    </row>
    <row r="40" spans="1:11" ht="15" customHeight="1">
      <c r="A40" s="392" t="s">
        <v>329</v>
      </c>
      <c r="B40" s="393"/>
      <c r="C40" s="394"/>
      <c r="D40" s="383"/>
      <c r="E40" s="383"/>
      <c r="F40" s="383"/>
      <c r="G40" s="383"/>
      <c r="H40" s="383"/>
      <c r="I40" s="383"/>
      <c r="K40" s="348"/>
    </row>
    <row r="41" spans="1:11" ht="12" customHeight="1">
      <c r="A41" s="395"/>
      <c r="B41" s="396"/>
      <c r="C41" s="397"/>
      <c r="D41" s="398"/>
      <c r="E41" s="398"/>
      <c r="F41" s="398"/>
      <c r="G41" s="398"/>
      <c r="H41" s="398"/>
      <c r="I41" s="398"/>
      <c r="K41" s="348"/>
    </row>
    <row r="42" spans="1:11" ht="12" customHeight="1" thickBot="1">
      <c r="A42" s="399"/>
      <c r="B42" s="399"/>
      <c r="C42" s="399"/>
      <c r="D42" s="400"/>
      <c r="E42" s="400"/>
      <c r="F42" s="400"/>
      <c r="G42" s="400"/>
      <c r="H42" s="400"/>
      <c r="I42" s="400"/>
      <c r="K42" s="348"/>
    </row>
    <row r="43" spans="1:11">
      <c r="A43" s="401"/>
      <c r="B43" s="402"/>
      <c r="C43" s="401"/>
      <c r="D43" s="401"/>
      <c r="E43" s="401"/>
      <c r="F43" s="401"/>
      <c r="G43" s="401"/>
      <c r="H43" s="401"/>
      <c r="I43" s="401"/>
    </row>
    <row r="44" spans="1:11" ht="12" customHeight="1">
      <c r="B44" s="348"/>
    </row>
    <row r="45" spans="1:11" ht="12" customHeight="1">
      <c r="B45" s="348"/>
    </row>
    <row r="46" spans="1:11" ht="12" customHeight="1">
      <c r="B46" s="348"/>
    </row>
    <row r="47" spans="1:11" ht="12" customHeight="1">
      <c r="B47" s="376"/>
    </row>
    <row r="48" spans="1:11" ht="12" customHeight="1"/>
    <row r="49" spans="1:9" ht="12" customHeight="1"/>
    <row r="50" spans="1:9" ht="12" customHeight="1"/>
    <row r="51" spans="1:9" ht="12" customHeight="1"/>
    <row r="52" spans="1:9" ht="12" customHeight="1"/>
    <row r="53" spans="1:9" ht="12" customHeight="1"/>
    <row r="54" spans="1:9" ht="12" customHeight="1"/>
    <row r="55" spans="1:9" ht="12" customHeight="1"/>
    <row r="56" spans="1:9" ht="12" customHeight="1">
      <c r="C56" s="332" t="s">
        <v>301</v>
      </c>
    </row>
    <row r="57" spans="1:9" ht="12" customHeight="1"/>
    <row r="58" spans="1:9" ht="12" customHeight="1"/>
    <row r="59" spans="1:9" ht="12" customHeight="1"/>
    <row r="60" spans="1:9" ht="12" customHeight="1"/>
    <row r="61" spans="1:9" ht="12" customHeight="1"/>
    <row r="62" spans="1:9" ht="12" customHeight="1"/>
    <row r="63" spans="1:9" s="377" customFormat="1" ht="12" customHeight="1">
      <c r="A63" s="332"/>
      <c r="B63" s="332"/>
      <c r="C63" s="332"/>
      <c r="D63" s="332"/>
      <c r="E63" s="332"/>
      <c r="F63" s="332"/>
      <c r="G63" s="332"/>
      <c r="H63" s="332"/>
      <c r="I63" s="332"/>
    </row>
    <row r="64" spans="1:9" ht="12" customHeight="1"/>
    <row r="65" ht="12" customHeight="1"/>
    <row r="66" ht="12" customHeight="1"/>
    <row r="67" ht="12" customHeight="1"/>
    <row r="69" ht="5.0999999999999996" customHeight="1"/>
    <row r="70" ht="6" customHeight="1"/>
  </sheetData>
  <sheetProtection selectLockedCells="1"/>
  <mergeCells count="38">
    <mergeCell ref="A41:C41"/>
    <mergeCell ref="A34:C34"/>
    <mergeCell ref="A35:C35"/>
    <mergeCell ref="A37:C37"/>
    <mergeCell ref="A38:C38"/>
    <mergeCell ref="A39:C39"/>
    <mergeCell ref="A40:C40"/>
    <mergeCell ref="A27:C27"/>
    <mergeCell ref="A28:C28"/>
    <mergeCell ref="A30:C30"/>
    <mergeCell ref="A31:C31"/>
    <mergeCell ref="A32:C32"/>
    <mergeCell ref="A33:C33"/>
    <mergeCell ref="B21:C21"/>
    <mergeCell ref="B22:C22"/>
    <mergeCell ref="B23:C23"/>
    <mergeCell ref="A24:C24"/>
    <mergeCell ref="B25:C25"/>
    <mergeCell ref="B26:C26"/>
    <mergeCell ref="A15:C15"/>
    <mergeCell ref="A16:C16"/>
    <mergeCell ref="A17:C17"/>
    <mergeCell ref="A18:C18"/>
    <mergeCell ref="A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98425196850393704" right="0.19685039370078741" top="0.59055118110236227" bottom="0.19685039370078741" header="0" footer="0"/>
  <pageSetup scale="74" orientation="landscape" horizontalDpi="300" verticalDpi="300" r:id="rId1"/>
  <headerFooter>
    <oddFooter>&amp;CLDF / 5.2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SheetLayoutView="100" workbookViewId="0">
      <selection activeCell="C19" sqref="C19"/>
    </sheetView>
  </sheetViews>
  <sheetFormatPr baseColWidth="10" defaultRowHeight="15"/>
  <cols>
    <col min="1" max="1" width="4.5703125" style="332" customWidth="1"/>
    <col min="2" max="2" width="57.28515625" style="332" customWidth="1"/>
    <col min="3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330</v>
      </c>
      <c r="B3" s="403"/>
      <c r="C3" s="403"/>
      <c r="D3" s="403"/>
      <c r="E3" s="403"/>
      <c r="F3" s="403"/>
      <c r="G3" s="403"/>
      <c r="H3" s="403"/>
    </row>
    <row r="4" spans="1:8" s="309" customFormat="1">
      <c r="A4" s="403" t="s">
        <v>331</v>
      </c>
      <c r="B4" s="403"/>
      <c r="C4" s="403"/>
      <c r="D4" s="403"/>
      <c r="E4" s="403"/>
      <c r="F4" s="403"/>
      <c r="G4" s="403"/>
      <c r="H4" s="403"/>
    </row>
    <row r="5" spans="1:8" s="309" customFormat="1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>
      <c r="A6" s="404" t="s">
        <v>333</v>
      </c>
      <c r="B6" s="404"/>
      <c r="C6" s="404"/>
      <c r="D6" s="404"/>
      <c r="E6" s="404"/>
      <c r="F6" s="404"/>
      <c r="G6" s="404"/>
      <c r="H6" s="404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54.7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349" t="s">
        <v>339</v>
      </c>
      <c r="B10" s="350"/>
      <c r="C10" s="412">
        <f>+C39+'[2]EAPED NE COG (2)'!C36+'[2]EAPED NE COG (3)'!C34</f>
        <v>21633226.280000001</v>
      </c>
      <c r="D10" s="412">
        <f>+D39+'[2]EAPED NE COG (2)'!D36+'[2]EAPED NE COG (3)'!D34</f>
        <v>16113639.009999998</v>
      </c>
      <c r="E10" s="412">
        <f>+E39+'[2]EAPED NE COG (2)'!E36+'[2]EAPED NE COG (3)'!E34</f>
        <v>37746865.289999999</v>
      </c>
      <c r="F10" s="412">
        <f>+F39+'[2]EAPED NE COG (2)'!F36+'[2]EAPED NE COG (3)'!F34</f>
        <v>24976966</v>
      </c>
      <c r="G10" s="412">
        <f>+G39+'[2]EAPED NE COG (2)'!G36+'[2]EAPED NE COG (3)'!G34</f>
        <v>24159823.520000003</v>
      </c>
      <c r="H10" s="412">
        <f>+H39+'[2]EAPED NE COG (2)'!H36+'[2]EAPED NE COG (3)'!H34</f>
        <v>12769899.289999999</v>
      </c>
    </row>
    <row r="11" spans="1:8" ht="15" customHeight="1">
      <c r="A11" s="349" t="s">
        <v>340</v>
      </c>
      <c r="B11" s="350"/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</row>
    <row r="12" spans="1:8" ht="15" customHeight="1">
      <c r="A12" s="356"/>
      <c r="B12" s="413" t="s">
        <v>341</v>
      </c>
      <c r="C12" s="414">
        <v>0</v>
      </c>
      <c r="D12" s="414">
        <v>0</v>
      </c>
      <c r="E12" s="414">
        <v>0</v>
      </c>
      <c r="F12" s="414">
        <v>0</v>
      </c>
      <c r="G12" s="414">
        <v>0</v>
      </c>
      <c r="H12" s="414">
        <v>0</v>
      </c>
    </row>
    <row r="13" spans="1:8" ht="15" customHeight="1">
      <c r="A13" s="356"/>
      <c r="B13" s="413" t="s">
        <v>342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4">
        <v>0</v>
      </c>
    </row>
    <row r="14" spans="1:8" ht="15" customHeight="1">
      <c r="A14" s="356"/>
      <c r="B14" s="413" t="s">
        <v>343</v>
      </c>
      <c r="C14" s="414">
        <v>0</v>
      </c>
      <c r="D14" s="414">
        <v>0</v>
      </c>
      <c r="E14" s="414">
        <v>0</v>
      </c>
      <c r="F14" s="414">
        <v>0</v>
      </c>
      <c r="G14" s="414">
        <v>0</v>
      </c>
      <c r="H14" s="414">
        <v>0</v>
      </c>
    </row>
    <row r="15" spans="1:8" ht="15" customHeight="1">
      <c r="A15" s="356"/>
      <c r="B15" s="413" t="s">
        <v>344</v>
      </c>
      <c r="C15" s="414">
        <v>0</v>
      </c>
      <c r="D15" s="414">
        <v>0</v>
      </c>
      <c r="E15" s="414">
        <v>0</v>
      </c>
      <c r="F15" s="414">
        <v>0</v>
      </c>
      <c r="G15" s="414">
        <v>0</v>
      </c>
      <c r="H15" s="414">
        <v>0</v>
      </c>
    </row>
    <row r="16" spans="1:8" ht="15" customHeight="1">
      <c r="A16" s="356"/>
      <c r="B16" s="413" t="s">
        <v>345</v>
      </c>
      <c r="C16" s="414">
        <v>0</v>
      </c>
      <c r="D16" s="414">
        <v>0</v>
      </c>
      <c r="E16" s="414">
        <v>0</v>
      </c>
      <c r="F16" s="414">
        <v>0</v>
      </c>
      <c r="G16" s="414">
        <v>0</v>
      </c>
      <c r="H16" s="414">
        <v>0</v>
      </c>
    </row>
    <row r="17" spans="1:8" ht="15" customHeight="1">
      <c r="A17" s="356"/>
      <c r="B17" s="413" t="s">
        <v>346</v>
      </c>
      <c r="C17" s="414">
        <v>0</v>
      </c>
      <c r="D17" s="414">
        <v>0</v>
      </c>
      <c r="E17" s="414">
        <v>0</v>
      </c>
      <c r="F17" s="414">
        <v>0</v>
      </c>
      <c r="G17" s="414">
        <v>0</v>
      </c>
      <c r="H17" s="414">
        <v>0</v>
      </c>
    </row>
    <row r="18" spans="1:8" ht="15" customHeight="1">
      <c r="A18" s="356"/>
      <c r="B18" s="413" t="s">
        <v>347</v>
      </c>
      <c r="C18" s="414">
        <v>0</v>
      </c>
      <c r="D18" s="414">
        <v>0</v>
      </c>
      <c r="E18" s="414">
        <v>0</v>
      </c>
      <c r="F18" s="414">
        <v>0</v>
      </c>
      <c r="G18" s="414">
        <v>0</v>
      </c>
      <c r="H18" s="414">
        <v>0</v>
      </c>
    </row>
    <row r="19" spans="1:8" ht="15" customHeight="1">
      <c r="A19" s="349" t="s">
        <v>348</v>
      </c>
      <c r="B19" s="350"/>
      <c r="C19" s="412">
        <f>+C20+C21+C22+C23+C24+C25+C26+C27+C28</f>
        <v>7519973.2800000003</v>
      </c>
      <c r="D19" s="412">
        <f t="shared" ref="D19:H19" si="0">+D20+D21+D22+D23+D24+D25+D26+D27+D28</f>
        <v>817201.78999999992</v>
      </c>
      <c r="E19" s="412">
        <f t="shared" si="0"/>
        <v>8337175.0699999994</v>
      </c>
      <c r="F19" s="412">
        <f t="shared" si="0"/>
        <v>3111525.8</v>
      </c>
      <c r="G19" s="412">
        <f t="shared" si="0"/>
        <v>3023886.4899999998</v>
      </c>
      <c r="H19" s="412">
        <f t="shared" si="0"/>
        <v>5225649.2699999996</v>
      </c>
    </row>
    <row r="20" spans="1:8" ht="15" customHeight="1">
      <c r="A20" s="356"/>
      <c r="B20" s="413" t="s">
        <v>349</v>
      </c>
      <c r="C20" s="414">
        <v>851436</v>
      </c>
      <c r="D20" s="414">
        <v>905107.8</v>
      </c>
      <c r="E20" s="414">
        <v>1756543.8</v>
      </c>
      <c r="F20" s="414">
        <v>100508.06</v>
      </c>
      <c r="G20" s="414">
        <v>38514.42</v>
      </c>
      <c r="H20" s="414">
        <v>1656035.74</v>
      </c>
    </row>
    <row r="21" spans="1:8" ht="15" customHeight="1">
      <c r="A21" s="356"/>
      <c r="B21" s="413" t="s">
        <v>350</v>
      </c>
      <c r="C21" s="415">
        <v>185698</v>
      </c>
      <c r="D21" s="415">
        <v>1058271.29</v>
      </c>
      <c r="E21" s="415">
        <v>1243969.29</v>
      </c>
      <c r="F21" s="415">
        <v>1213734.92</v>
      </c>
      <c r="G21" s="415">
        <v>1204420.72</v>
      </c>
      <c r="H21" s="415">
        <v>30234.37</v>
      </c>
    </row>
    <row r="22" spans="1:8" ht="15" customHeight="1">
      <c r="A22" s="356"/>
      <c r="B22" s="413" t="s">
        <v>351</v>
      </c>
      <c r="C22" s="414">
        <v>0</v>
      </c>
      <c r="D22" s="414">
        <v>12773.88</v>
      </c>
      <c r="E22" s="414">
        <v>12773.88</v>
      </c>
      <c r="F22" s="414">
        <v>12773.87</v>
      </c>
      <c r="G22" s="414">
        <v>8860.61</v>
      </c>
      <c r="H22" s="414">
        <v>0.01</v>
      </c>
    </row>
    <row r="23" spans="1:8" ht="15" customHeight="1">
      <c r="A23" s="356"/>
      <c r="B23" s="413" t="s">
        <v>352</v>
      </c>
      <c r="C23" s="415">
        <v>1892283.28</v>
      </c>
      <c r="D23" s="416">
        <v>-457167.32</v>
      </c>
      <c r="E23" s="415">
        <v>1435115.96</v>
      </c>
      <c r="F23" s="415">
        <v>87754.32</v>
      </c>
      <c r="G23" s="415">
        <v>86799.91</v>
      </c>
      <c r="H23" s="415">
        <v>1347361.64</v>
      </c>
    </row>
    <row r="24" spans="1:8" ht="15" customHeight="1">
      <c r="A24" s="356"/>
      <c r="B24" s="413" t="s">
        <v>353</v>
      </c>
      <c r="C24" s="414">
        <v>1012806</v>
      </c>
      <c r="D24" s="417">
        <v>-118638.48</v>
      </c>
      <c r="E24" s="414">
        <v>894167.52</v>
      </c>
      <c r="F24" s="414">
        <v>372247.3</v>
      </c>
      <c r="G24" s="414">
        <v>371213.92</v>
      </c>
      <c r="H24" s="414">
        <v>521920.22</v>
      </c>
    </row>
    <row r="25" spans="1:8" ht="15" customHeight="1">
      <c r="A25" s="356"/>
      <c r="B25" s="413" t="s">
        <v>354</v>
      </c>
      <c r="C25" s="415">
        <v>484716</v>
      </c>
      <c r="D25" s="415">
        <v>139659.46</v>
      </c>
      <c r="E25" s="415">
        <v>624375.46</v>
      </c>
      <c r="F25" s="415">
        <v>504491.05</v>
      </c>
      <c r="G25" s="415">
        <v>503466.05</v>
      </c>
      <c r="H25" s="415">
        <v>119884.41</v>
      </c>
    </row>
    <row r="26" spans="1:8" ht="15" customHeight="1">
      <c r="A26" s="356"/>
      <c r="B26" s="413" t="s">
        <v>355</v>
      </c>
      <c r="C26" s="414">
        <v>2680930</v>
      </c>
      <c r="D26" s="417">
        <v>-731062.63</v>
      </c>
      <c r="E26" s="414">
        <v>1949867.37</v>
      </c>
      <c r="F26" s="414">
        <v>749128.03</v>
      </c>
      <c r="G26" s="414">
        <v>739722.61</v>
      </c>
      <c r="H26" s="414">
        <v>1200739.3400000001</v>
      </c>
    </row>
    <row r="27" spans="1:8" ht="15" customHeight="1">
      <c r="A27" s="356"/>
      <c r="B27" s="413" t="s">
        <v>356</v>
      </c>
      <c r="C27" s="415">
        <v>0</v>
      </c>
      <c r="D27" s="415">
        <v>0</v>
      </c>
      <c r="E27" s="415">
        <v>0</v>
      </c>
      <c r="F27" s="415">
        <v>0</v>
      </c>
      <c r="G27" s="415">
        <v>0</v>
      </c>
      <c r="H27" s="415">
        <v>0</v>
      </c>
    </row>
    <row r="28" spans="1:8" ht="15" customHeight="1">
      <c r="A28" s="356"/>
      <c r="B28" s="413" t="s">
        <v>357</v>
      </c>
      <c r="C28" s="414">
        <v>412104</v>
      </c>
      <c r="D28" s="414">
        <v>8257.7900000000009</v>
      </c>
      <c r="E28" s="414">
        <v>420361.79</v>
      </c>
      <c r="F28" s="414">
        <v>70888.25</v>
      </c>
      <c r="G28" s="414">
        <v>70888.25</v>
      </c>
      <c r="H28" s="414">
        <v>349473.54</v>
      </c>
    </row>
    <row r="29" spans="1:8" ht="15" customHeight="1">
      <c r="A29" s="349" t="s">
        <v>358</v>
      </c>
      <c r="B29" s="350"/>
      <c r="C29" s="412">
        <f>C30+C31+C32+C33+C34+C35+C36+C37+C38</f>
        <v>7451335</v>
      </c>
      <c r="D29" s="412">
        <f t="shared" ref="D29:H29" si="1">D30+D31+D32+D33+D34+D35+D36+D37+D38</f>
        <v>7567104.1199999992</v>
      </c>
      <c r="E29" s="412">
        <f t="shared" si="1"/>
        <v>15018439.120000001</v>
      </c>
      <c r="F29" s="412">
        <f t="shared" si="1"/>
        <v>11918205.820000002</v>
      </c>
      <c r="G29" s="412">
        <f t="shared" si="1"/>
        <v>11319675.65</v>
      </c>
      <c r="H29" s="412">
        <f t="shared" si="1"/>
        <v>3100233.2999999993</v>
      </c>
    </row>
    <row r="30" spans="1:8" ht="15" customHeight="1">
      <c r="A30" s="356"/>
      <c r="B30" s="413" t="s">
        <v>359</v>
      </c>
      <c r="C30" s="414">
        <v>5241174</v>
      </c>
      <c r="D30" s="417">
        <v>-21321.27</v>
      </c>
      <c r="E30" s="414">
        <v>5219852.7300000004</v>
      </c>
      <c r="F30" s="414">
        <v>4855952.72</v>
      </c>
      <c r="G30" s="414">
        <v>4313914.24</v>
      </c>
      <c r="H30" s="414">
        <v>363900.01</v>
      </c>
    </row>
    <row r="31" spans="1:8" ht="15" customHeight="1">
      <c r="A31" s="356"/>
      <c r="B31" s="413" t="s">
        <v>360</v>
      </c>
      <c r="C31" s="415">
        <v>317200</v>
      </c>
      <c r="D31" s="415">
        <v>1144449.33</v>
      </c>
      <c r="E31" s="415">
        <v>1461649.33</v>
      </c>
      <c r="F31" s="415">
        <v>146401.03</v>
      </c>
      <c r="G31" s="415">
        <v>143727.04999999999</v>
      </c>
      <c r="H31" s="415">
        <v>1315248.3</v>
      </c>
    </row>
    <row r="32" spans="1:8" ht="15" customHeight="1">
      <c r="A32" s="356"/>
      <c r="B32" s="413" t="s">
        <v>361</v>
      </c>
      <c r="C32" s="414">
        <v>779429</v>
      </c>
      <c r="D32" s="417">
        <v>-295620.99</v>
      </c>
      <c r="E32" s="414">
        <v>483808.01</v>
      </c>
      <c r="F32" s="414">
        <v>480340.61</v>
      </c>
      <c r="G32" s="414">
        <v>479633.04</v>
      </c>
      <c r="H32" s="414">
        <v>3467.4</v>
      </c>
    </row>
    <row r="33" spans="1:8" ht="15" customHeight="1">
      <c r="A33" s="356"/>
      <c r="B33" s="413" t="s">
        <v>362</v>
      </c>
      <c r="C33" s="415">
        <v>0</v>
      </c>
      <c r="D33" s="415">
        <v>44962.53</v>
      </c>
      <c r="E33" s="415">
        <v>44962.53</v>
      </c>
      <c r="F33" s="415">
        <v>40827.15</v>
      </c>
      <c r="G33" s="415">
        <v>40827.15</v>
      </c>
      <c r="H33" s="415">
        <v>4135.38</v>
      </c>
    </row>
    <row r="34" spans="1:8" ht="15" customHeight="1">
      <c r="A34" s="356"/>
      <c r="B34" s="413" t="s">
        <v>363</v>
      </c>
      <c r="C34" s="414">
        <v>1030012</v>
      </c>
      <c r="D34" s="414">
        <v>13129.44</v>
      </c>
      <c r="E34" s="414">
        <v>1043141.44</v>
      </c>
      <c r="F34" s="414">
        <v>274786.12</v>
      </c>
      <c r="G34" s="414">
        <v>272367.62</v>
      </c>
      <c r="H34" s="414">
        <v>768355.32</v>
      </c>
    </row>
    <row r="35" spans="1:8" ht="15" customHeight="1">
      <c r="A35" s="356"/>
      <c r="B35" s="413" t="s">
        <v>364</v>
      </c>
      <c r="C35" s="415">
        <v>0</v>
      </c>
      <c r="D35" s="415">
        <v>2979860.07</v>
      </c>
      <c r="E35" s="415">
        <v>2979860.07</v>
      </c>
      <c r="F35" s="415">
        <v>2976650.23</v>
      </c>
      <c r="G35" s="415">
        <v>2976650.23</v>
      </c>
      <c r="H35" s="415">
        <v>3209.84</v>
      </c>
    </row>
    <row r="36" spans="1:8" ht="15" customHeight="1">
      <c r="A36" s="356"/>
      <c r="B36" s="413" t="s">
        <v>365</v>
      </c>
      <c r="C36" s="414">
        <v>83520</v>
      </c>
      <c r="D36" s="414">
        <v>3060425.24</v>
      </c>
      <c r="E36" s="414">
        <v>3143945.24</v>
      </c>
      <c r="F36" s="414">
        <v>2955178.24</v>
      </c>
      <c r="G36" s="414">
        <v>2918661.7</v>
      </c>
      <c r="H36" s="414">
        <v>188767</v>
      </c>
    </row>
    <row r="37" spans="1:8" ht="15" customHeight="1">
      <c r="A37" s="356"/>
      <c r="B37" s="413" t="s">
        <v>366</v>
      </c>
      <c r="C37" s="415">
        <v>0</v>
      </c>
      <c r="D37" s="415">
        <v>19253.919999999998</v>
      </c>
      <c r="E37" s="415">
        <v>19253.919999999998</v>
      </c>
      <c r="F37" s="415">
        <v>18868</v>
      </c>
      <c r="G37" s="415">
        <v>18868</v>
      </c>
      <c r="H37" s="415">
        <v>385.92</v>
      </c>
    </row>
    <row r="38" spans="1:8" s="420" customFormat="1" ht="20.100000000000001" customHeight="1">
      <c r="A38" s="418"/>
      <c r="B38" s="419" t="s">
        <v>367</v>
      </c>
      <c r="C38" s="414">
        <v>0</v>
      </c>
      <c r="D38" s="414">
        <v>621965.85</v>
      </c>
      <c r="E38" s="414">
        <v>621965.85</v>
      </c>
      <c r="F38" s="414">
        <v>169201.72</v>
      </c>
      <c r="G38" s="414">
        <v>155026.62</v>
      </c>
      <c r="H38" s="414">
        <v>452764.13</v>
      </c>
    </row>
    <row r="39" spans="1:8">
      <c r="A39" s="421"/>
      <c r="B39" s="422" t="s">
        <v>368</v>
      </c>
      <c r="C39" s="423">
        <f>+C29+C19</f>
        <v>14971308.280000001</v>
      </c>
      <c r="D39" s="423">
        <f t="shared" ref="D39:H39" si="2">+D29+D19</f>
        <v>8384305.9099999992</v>
      </c>
      <c r="E39" s="423">
        <f t="shared" si="2"/>
        <v>23355614.190000001</v>
      </c>
      <c r="F39" s="423">
        <f t="shared" si="2"/>
        <v>15029731.620000001</v>
      </c>
      <c r="G39" s="423">
        <f t="shared" si="2"/>
        <v>14343562.140000001</v>
      </c>
      <c r="H39" s="423">
        <f t="shared" si="2"/>
        <v>8325882.5699999984</v>
      </c>
    </row>
    <row r="40" spans="1:8">
      <c r="C40" s="424"/>
      <c r="D40" s="424"/>
      <c r="E40" s="424"/>
      <c r="F40" s="424"/>
      <c r="G40" s="424"/>
      <c r="H40" s="424"/>
    </row>
    <row r="41" spans="1:8">
      <c r="C41" s="425"/>
      <c r="D41" s="425"/>
      <c r="E41" s="425"/>
      <c r="F41" s="425"/>
      <c r="G41" s="425"/>
      <c r="H41" s="425"/>
    </row>
    <row r="42" spans="1:8">
      <c r="C42" s="425"/>
      <c r="D42" s="425"/>
      <c r="E42" s="425"/>
      <c r="F42" s="425"/>
      <c r="G42" s="425"/>
      <c r="H42" s="425"/>
    </row>
    <row r="44" spans="1:8">
      <c r="C44" s="425"/>
      <c r="D44" s="425"/>
      <c r="E44" s="425"/>
      <c r="F44" s="425"/>
      <c r="G44" s="425"/>
      <c r="H44" s="425"/>
    </row>
  </sheetData>
  <sheetProtection selectLockedCells="1"/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2" orientation="landscape" horizontalDpi="300" verticalDpi="300" r:id="rId1"/>
  <headerFooter>
    <oddFooter>&amp;R&amp;8LDF /6.&amp;P</oddFooter>
  </headerFooter>
  <rowBreaks count="3" manualBreakCount="3">
    <brk id="3" max="7" man="1"/>
    <brk id="26" max="16383" man="1"/>
    <brk id="3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SheetLayoutView="100" workbookViewId="0">
      <selection activeCell="G22" sqref="G22"/>
    </sheetView>
  </sheetViews>
  <sheetFormatPr baseColWidth="10" defaultRowHeight="15"/>
  <cols>
    <col min="1" max="1" width="4.5703125" style="332" customWidth="1"/>
    <col min="2" max="2" width="57.28515625" style="332" customWidth="1"/>
    <col min="3" max="3" width="12.7109375" style="332" customWidth="1"/>
    <col min="4" max="4" width="14" style="332" customWidth="1"/>
    <col min="5" max="5" width="14.140625" style="332" customWidth="1"/>
    <col min="6" max="8" width="12.7109375" style="332" customWidth="1"/>
  </cols>
  <sheetData>
    <row r="1" spans="1:8">
      <c r="A1" s="403" t="s">
        <v>141</v>
      </c>
      <c r="B1" s="403"/>
      <c r="C1" s="403"/>
      <c r="D1" s="403"/>
      <c r="E1" s="403"/>
      <c r="F1" s="403"/>
      <c r="G1" s="403"/>
      <c r="H1" s="403"/>
    </row>
    <row r="2" spans="1:8">
      <c r="A2" s="403" t="s">
        <v>142</v>
      </c>
      <c r="B2" s="403"/>
      <c r="C2" s="403"/>
      <c r="D2" s="403"/>
      <c r="E2" s="403"/>
      <c r="F2" s="403"/>
      <c r="G2" s="403"/>
      <c r="H2" s="403"/>
    </row>
    <row r="3" spans="1:8">
      <c r="A3" s="403" t="s">
        <v>330</v>
      </c>
      <c r="B3" s="403"/>
      <c r="C3" s="403"/>
      <c r="D3" s="403"/>
      <c r="E3" s="403"/>
      <c r="F3" s="403"/>
      <c r="G3" s="403"/>
      <c r="H3" s="403"/>
    </row>
    <row r="4" spans="1:8">
      <c r="A4" s="403" t="s">
        <v>331</v>
      </c>
      <c r="B4" s="403"/>
      <c r="C4" s="403"/>
      <c r="D4" s="403"/>
      <c r="E4" s="403"/>
      <c r="F4" s="403"/>
      <c r="G4" s="403"/>
      <c r="H4" s="403"/>
    </row>
    <row r="5" spans="1:8">
      <c r="A5" s="404" t="s">
        <v>332</v>
      </c>
      <c r="B5" s="404"/>
      <c r="C5" s="404"/>
      <c r="D5" s="404"/>
      <c r="E5" s="404"/>
      <c r="F5" s="404"/>
      <c r="G5" s="404"/>
      <c r="H5" s="404"/>
    </row>
    <row r="6" spans="1:8" s="309" customFormat="1">
      <c r="A6" s="426" t="s">
        <v>333</v>
      </c>
      <c r="B6" s="426"/>
      <c r="C6" s="426"/>
      <c r="D6" s="426"/>
      <c r="E6" s="426"/>
      <c r="F6" s="426"/>
      <c r="G6" s="426"/>
      <c r="H6" s="426"/>
    </row>
    <row r="7" spans="1:8" ht="15.75" thickBot="1">
      <c r="A7" s="405" t="s">
        <v>225</v>
      </c>
      <c r="B7" s="405"/>
      <c r="C7" s="406" t="s">
        <v>334</v>
      </c>
      <c r="D7" s="406"/>
      <c r="E7" s="406"/>
      <c r="F7" s="406"/>
      <c r="G7" s="406"/>
      <c r="H7" s="406" t="s">
        <v>335</v>
      </c>
    </row>
    <row r="8" spans="1:8" ht="27.75" thickBot="1">
      <c r="A8" s="407"/>
      <c r="B8" s="407"/>
      <c r="C8" s="408" t="s">
        <v>226</v>
      </c>
      <c r="D8" s="408" t="s">
        <v>336</v>
      </c>
      <c r="E8" s="408" t="s">
        <v>259</v>
      </c>
      <c r="F8" s="408" t="s">
        <v>210</v>
      </c>
      <c r="G8" s="408" t="s">
        <v>227</v>
      </c>
      <c r="H8" s="409"/>
    </row>
    <row r="9" spans="1:8" ht="11.25" customHeight="1">
      <c r="A9" s="410"/>
      <c r="B9" s="410"/>
      <c r="C9" s="411">
        <v>1</v>
      </c>
      <c r="D9" s="411">
        <v>2</v>
      </c>
      <c r="E9" s="411" t="s">
        <v>337</v>
      </c>
      <c r="F9" s="411">
        <v>4</v>
      </c>
      <c r="G9" s="411">
        <v>5</v>
      </c>
      <c r="H9" s="411" t="s">
        <v>338</v>
      </c>
    </row>
    <row r="10" spans="1:8" ht="15" customHeight="1">
      <c r="A10" s="427"/>
      <c r="B10" s="428"/>
      <c r="C10" s="429"/>
      <c r="D10" s="430"/>
      <c r="E10" s="429"/>
      <c r="F10" s="429"/>
      <c r="G10" s="429"/>
      <c r="H10" s="429"/>
    </row>
    <row r="11" spans="1:8" ht="15" customHeight="1">
      <c r="A11" s="349" t="s">
        <v>369</v>
      </c>
      <c r="B11" s="350"/>
      <c r="C11" s="412">
        <f>+C12+C13+C14+C15+C16+C17+C18+C19</f>
        <v>6661918</v>
      </c>
      <c r="D11" s="412">
        <f t="shared" ref="D11:H11" si="0">+D12+D13+D14+D15+D16+D17+D18+D19</f>
        <v>7729333.0999999996</v>
      </c>
      <c r="E11" s="412">
        <f t="shared" si="0"/>
        <v>14391251.1</v>
      </c>
      <c r="F11" s="412">
        <f t="shared" si="0"/>
        <v>9947234.3800000008</v>
      </c>
      <c r="G11" s="412">
        <f t="shared" si="0"/>
        <v>9816261.3800000008</v>
      </c>
      <c r="H11" s="412">
        <f t="shared" si="0"/>
        <v>4444016.72</v>
      </c>
    </row>
    <row r="12" spans="1:8" ht="15" customHeight="1">
      <c r="A12" s="356"/>
      <c r="B12" s="413" t="s">
        <v>370</v>
      </c>
      <c r="C12" s="414">
        <v>0</v>
      </c>
      <c r="D12" s="414">
        <v>0</v>
      </c>
      <c r="E12" s="414">
        <v>0</v>
      </c>
      <c r="F12" s="414">
        <v>0</v>
      </c>
      <c r="G12" s="414">
        <v>0</v>
      </c>
      <c r="H12" s="414">
        <v>0</v>
      </c>
    </row>
    <row r="13" spans="1:8" ht="15" customHeight="1">
      <c r="A13" s="356"/>
      <c r="B13" s="413" t="s">
        <v>371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4">
        <v>0</v>
      </c>
    </row>
    <row r="14" spans="1:8" ht="15" customHeight="1">
      <c r="A14" s="356"/>
      <c r="B14" s="413" t="s">
        <v>372</v>
      </c>
      <c r="C14" s="414">
        <v>0</v>
      </c>
      <c r="D14" s="414">
        <v>0</v>
      </c>
      <c r="E14" s="414">
        <v>0</v>
      </c>
      <c r="F14" s="414">
        <v>0</v>
      </c>
      <c r="G14" s="414">
        <v>0</v>
      </c>
      <c r="H14" s="414">
        <v>0</v>
      </c>
    </row>
    <row r="15" spans="1:8" ht="15" customHeight="1">
      <c r="A15" s="356"/>
      <c r="B15" s="413" t="s">
        <v>373</v>
      </c>
      <c r="C15" s="414">
        <v>6661918</v>
      </c>
      <c r="D15" s="414">
        <v>7729333.0999999996</v>
      </c>
      <c r="E15" s="414">
        <v>14391251.1</v>
      </c>
      <c r="F15" s="414">
        <v>9947234.3800000008</v>
      </c>
      <c r="G15" s="414">
        <v>9816261.3800000008</v>
      </c>
      <c r="H15" s="414">
        <v>4444016.72</v>
      </c>
    </row>
    <row r="16" spans="1:8" ht="15" customHeight="1">
      <c r="A16" s="356"/>
      <c r="B16" s="413" t="s">
        <v>374</v>
      </c>
      <c r="C16" s="414">
        <v>0</v>
      </c>
      <c r="D16" s="414">
        <v>0</v>
      </c>
      <c r="E16" s="414">
        <v>0</v>
      </c>
      <c r="F16" s="414">
        <v>0</v>
      </c>
      <c r="G16" s="414">
        <v>0</v>
      </c>
      <c r="H16" s="414">
        <v>0</v>
      </c>
    </row>
    <row r="17" spans="1:8" ht="15" customHeight="1">
      <c r="A17" s="356"/>
      <c r="B17" s="413" t="s">
        <v>375</v>
      </c>
      <c r="C17" s="414">
        <v>0</v>
      </c>
      <c r="D17" s="414">
        <v>0</v>
      </c>
      <c r="E17" s="414">
        <v>0</v>
      </c>
      <c r="F17" s="414">
        <v>0</v>
      </c>
      <c r="G17" s="414">
        <v>0</v>
      </c>
      <c r="H17" s="414">
        <v>0</v>
      </c>
    </row>
    <row r="18" spans="1:8" ht="15" customHeight="1">
      <c r="A18" s="356"/>
      <c r="B18" s="413" t="s">
        <v>376</v>
      </c>
      <c r="C18" s="414">
        <v>0</v>
      </c>
      <c r="D18" s="414">
        <v>0</v>
      </c>
      <c r="E18" s="414">
        <v>0</v>
      </c>
      <c r="F18" s="414">
        <v>0</v>
      </c>
      <c r="G18" s="414">
        <v>0</v>
      </c>
      <c r="H18" s="414">
        <v>0</v>
      </c>
    </row>
    <row r="19" spans="1:8" ht="15" customHeight="1">
      <c r="A19" s="356"/>
      <c r="B19" s="413" t="s">
        <v>377</v>
      </c>
      <c r="C19" s="414">
        <v>0</v>
      </c>
      <c r="D19" s="414">
        <v>0</v>
      </c>
      <c r="E19" s="414">
        <v>0</v>
      </c>
      <c r="F19" s="414">
        <v>0</v>
      </c>
      <c r="G19" s="414">
        <v>0</v>
      </c>
      <c r="H19" s="414">
        <v>0</v>
      </c>
    </row>
    <row r="20" spans="1:8" ht="15" customHeight="1">
      <c r="A20" s="418"/>
      <c r="B20" s="419" t="s">
        <v>378</v>
      </c>
      <c r="C20" s="414">
        <v>0</v>
      </c>
      <c r="D20" s="414">
        <v>0</v>
      </c>
      <c r="E20" s="414">
        <v>0</v>
      </c>
      <c r="F20" s="414">
        <v>0</v>
      </c>
      <c r="G20" s="414">
        <v>0</v>
      </c>
      <c r="H20" s="414">
        <v>0</v>
      </c>
    </row>
    <row r="21" spans="1:8" ht="15" customHeight="1">
      <c r="A21" s="349" t="s">
        <v>379</v>
      </c>
      <c r="B21" s="350"/>
      <c r="C21" s="412">
        <v>0</v>
      </c>
      <c r="D21" s="412">
        <v>0</v>
      </c>
      <c r="E21" s="412">
        <v>0</v>
      </c>
      <c r="F21" s="412">
        <v>0</v>
      </c>
      <c r="G21" s="412">
        <v>0</v>
      </c>
      <c r="H21" s="412">
        <v>0</v>
      </c>
    </row>
    <row r="22" spans="1:8" ht="15" customHeight="1">
      <c r="A22" s="356"/>
      <c r="B22" s="413" t="s">
        <v>380</v>
      </c>
      <c r="C22" s="415">
        <v>0</v>
      </c>
      <c r="D22" s="415">
        <v>0</v>
      </c>
      <c r="E22" s="415">
        <v>0</v>
      </c>
      <c r="F22" s="415">
        <v>0</v>
      </c>
      <c r="G22" s="415">
        <v>0</v>
      </c>
      <c r="H22" s="415">
        <v>0</v>
      </c>
    </row>
    <row r="23" spans="1:8" ht="15" customHeight="1">
      <c r="A23" s="356"/>
      <c r="B23" s="413" t="s">
        <v>381</v>
      </c>
      <c r="C23" s="415">
        <v>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</row>
    <row r="24" spans="1:8" ht="15" customHeight="1">
      <c r="A24" s="356"/>
      <c r="B24" s="413" t="s">
        <v>382</v>
      </c>
      <c r="C24" s="415">
        <v>0</v>
      </c>
      <c r="D24" s="415">
        <v>0</v>
      </c>
      <c r="E24" s="415">
        <v>0</v>
      </c>
      <c r="F24" s="415">
        <v>0</v>
      </c>
      <c r="G24" s="415">
        <v>0</v>
      </c>
      <c r="H24" s="415">
        <v>0</v>
      </c>
    </row>
    <row r="25" spans="1:8" ht="15" customHeight="1">
      <c r="A25" s="356"/>
      <c r="B25" s="413" t="s">
        <v>383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</row>
    <row r="26" spans="1:8" ht="15" customHeight="1">
      <c r="A26" s="356"/>
      <c r="B26" s="413" t="s">
        <v>384</v>
      </c>
      <c r="C26" s="415">
        <v>0</v>
      </c>
      <c r="D26" s="415">
        <v>0</v>
      </c>
      <c r="E26" s="415">
        <v>0</v>
      </c>
      <c r="F26" s="415">
        <v>0</v>
      </c>
      <c r="G26" s="415">
        <v>0</v>
      </c>
      <c r="H26" s="415">
        <v>0</v>
      </c>
    </row>
    <row r="27" spans="1:8" ht="15" customHeight="1">
      <c r="A27" s="356"/>
      <c r="B27" s="413" t="s">
        <v>385</v>
      </c>
      <c r="C27" s="415">
        <v>0</v>
      </c>
      <c r="D27" s="415">
        <v>0</v>
      </c>
      <c r="E27" s="415">
        <v>0</v>
      </c>
      <c r="F27" s="415">
        <v>0</v>
      </c>
      <c r="G27" s="415">
        <v>0</v>
      </c>
      <c r="H27" s="415">
        <v>0</v>
      </c>
    </row>
    <row r="28" spans="1:8" ht="15" customHeight="1">
      <c r="A28" s="356"/>
      <c r="B28" s="413" t="s">
        <v>386</v>
      </c>
      <c r="C28" s="415">
        <v>0</v>
      </c>
      <c r="D28" s="415">
        <v>0</v>
      </c>
      <c r="E28" s="415">
        <v>0</v>
      </c>
      <c r="F28" s="415">
        <v>0</v>
      </c>
      <c r="G28" s="415">
        <v>0</v>
      </c>
      <c r="H28" s="415">
        <v>0</v>
      </c>
    </row>
    <row r="29" spans="1:8" ht="15" customHeight="1">
      <c r="A29" s="356"/>
      <c r="B29" s="413" t="s">
        <v>387</v>
      </c>
      <c r="C29" s="415">
        <v>0</v>
      </c>
      <c r="D29" s="415">
        <v>0</v>
      </c>
      <c r="E29" s="415">
        <v>0</v>
      </c>
      <c r="F29" s="415">
        <v>0</v>
      </c>
      <c r="G29" s="415">
        <v>0</v>
      </c>
      <c r="H29" s="415">
        <v>0</v>
      </c>
    </row>
    <row r="30" spans="1:8" ht="15" customHeight="1">
      <c r="A30" s="418"/>
      <c r="B30" s="419" t="s">
        <v>388</v>
      </c>
      <c r="C30" s="415">
        <v>0</v>
      </c>
      <c r="D30" s="415">
        <v>0</v>
      </c>
      <c r="E30" s="415">
        <v>0</v>
      </c>
      <c r="F30" s="415">
        <v>0</v>
      </c>
      <c r="G30" s="415">
        <v>0</v>
      </c>
      <c r="H30" s="415">
        <v>0</v>
      </c>
    </row>
    <row r="31" spans="1:8" ht="15" customHeight="1">
      <c r="A31" s="349" t="s">
        <v>389</v>
      </c>
      <c r="B31" s="350"/>
      <c r="C31" s="412">
        <v>0</v>
      </c>
      <c r="D31" s="412">
        <v>0</v>
      </c>
      <c r="E31" s="412">
        <v>0</v>
      </c>
      <c r="F31" s="412">
        <v>0</v>
      </c>
      <c r="G31" s="412">
        <v>0</v>
      </c>
      <c r="H31" s="412">
        <v>0</v>
      </c>
    </row>
    <row r="32" spans="1:8" ht="15" customHeight="1">
      <c r="A32" s="356"/>
      <c r="B32" s="413" t="s">
        <v>390</v>
      </c>
      <c r="C32" s="415">
        <v>0</v>
      </c>
      <c r="D32" s="415">
        <v>0</v>
      </c>
      <c r="E32" s="415">
        <v>0</v>
      </c>
      <c r="F32" s="415">
        <v>0</v>
      </c>
      <c r="G32" s="415">
        <v>0</v>
      </c>
      <c r="H32" s="415">
        <v>0</v>
      </c>
    </row>
    <row r="33" spans="1:8" ht="15" customHeight="1">
      <c r="A33" s="356"/>
      <c r="B33" s="413" t="s">
        <v>391</v>
      </c>
      <c r="C33" s="415">
        <v>0</v>
      </c>
      <c r="D33" s="415">
        <v>0</v>
      </c>
      <c r="E33" s="415">
        <v>0</v>
      </c>
      <c r="F33" s="415">
        <v>0</v>
      </c>
      <c r="G33" s="415">
        <v>0</v>
      </c>
      <c r="H33" s="415">
        <v>0</v>
      </c>
    </row>
    <row r="34" spans="1:8" ht="15" customHeight="1">
      <c r="A34" s="356"/>
      <c r="B34" s="413" t="s">
        <v>392</v>
      </c>
      <c r="C34" s="415">
        <v>0</v>
      </c>
      <c r="D34" s="415">
        <v>0</v>
      </c>
      <c r="E34" s="415">
        <v>0</v>
      </c>
      <c r="F34" s="415">
        <v>0</v>
      </c>
      <c r="G34" s="415">
        <v>0</v>
      </c>
      <c r="H34" s="415">
        <v>0</v>
      </c>
    </row>
    <row r="35" spans="1:8" s="420" customFormat="1" ht="20.100000000000001" customHeight="1">
      <c r="A35" s="356"/>
      <c r="B35" s="413"/>
      <c r="C35" s="412"/>
      <c r="D35" s="431"/>
      <c r="E35" s="412"/>
      <c r="F35" s="412"/>
      <c r="G35" s="412"/>
      <c r="H35" s="412"/>
    </row>
    <row r="36" spans="1:8">
      <c r="A36" s="421"/>
      <c r="B36" s="422" t="s">
        <v>393</v>
      </c>
      <c r="C36" s="423">
        <f>+C11</f>
        <v>6661918</v>
      </c>
      <c r="D36" s="423">
        <f t="shared" ref="D36:H36" si="1">+D11</f>
        <v>7729333.0999999996</v>
      </c>
      <c r="E36" s="423">
        <f t="shared" si="1"/>
        <v>14391251.1</v>
      </c>
      <c r="F36" s="423">
        <f t="shared" si="1"/>
        <v>9947234.3800000008</v>
      </c>
      <c r="G36" s="423">
        <f t="shared" si="1"/>
        <v>9816261.3800000008</v>
      </c>
      <c r="H36" s="423">
        <f t="shared" si="1"/>
        <v>4444016.72</v>
      </c>
    </row>
    <row r="37" spans="1:8">
      <c r="C37" s="424"/>
      <c r="D37" s="424"/>
      <c r="E37" s="424"/>
      <c r="F37" s="424"/>
      <c r="G37" s="424"/>
      <c r="H37" s="424"/>
    </row>
    <row r="38" spans="1:8">
      <c r="C38" s="425"/>
      <c r="D38" s="425"/>
      <c r="E38" s="425"/>
      <c r="F38" s="425"/>
      <c r="G38" s="425"/>
      <c r="H38" s="425"/>
    </row>
    <row r="39" spans="1:8">
      <c r="C39" s="425"/>
      <c r="D39" s="425"/>
      <c r="E39" s="425"/>
      <c r="F39" s="425"/>
      <c r="G39" s="425"/>
      <c r="H39" s="425"/>
    </row>
    <row r="41" spans="1:8">
      <c r="C41" s="425"/>
      <c r="D41" s="425"/>
      <c r="E41" s="425"/>
      <c r="F41" s="425"/>
      <c r="G41" s="425"/>
      <c r="H41" s="425"/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&amp;R&amp;8LDF /6.&amp;P</oddFooter>
  </headerFooter>
  <rowBreaks count="1" manualBreakCount="1">
    <brk id="3" max="7" man="1"/>
  </rowBreaks>
  <colBreaks count="1" manualBreakCount="1">
    <brk id="4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ESF</vt:lpstr>
      <vt:lpstr>EADoP</vt:lpstr>
      <vt:lpstr>OCP LDF</vt:lpstr>
      <vt:lpstr>IAAODF</vt:lpstr>
      <vt:lpstr>B.Pp.LDF </vt:lpstr>
      <vt:lpstr>EAID (1)</vt:lpstr>
      <vt:lpstr>EAID (2)</vt:lpstr>
      <vt:lpstr>EAPED NE COG</vt:lpstr>
      <vt:lpstr>EAPED NE COG (2)</vt:lpstr>
      <vt:lpstr>EAPED NE COG (3)</vt:lpstr>
      <vt:lpstr>EAPED E COG</vt:lpstr>
      <vt:lpstr>EAPED E COG (2)</vt:lpstr>
      <vt:lpstr>EAPED E COG (3)</vt:lpstr>
      <vt:lpstr>EAPED CA</vt:lpstr>
      <vt:lpstr>EAPED CF</vt:lpstr>
      <vt:lpstr>EAPED CF (2)</vt:lpstr>
      <vt:lpstr>EAPED CSPC</vt:lpstr>
      <vt:lpstr>'B.Pp.LDF '!Área_de_impresión</vt:lpstr>
      <vt:lpstr>EADoP!Área_de_impresión</vt:lpstr>
      <vt:lpstr>'EAID (1)'!Área_de_impresión</vt:lpstr>
      <vt:lpstr>'EAID (2)'!Área_de_impresión</vt:lpstr>
      <vt:lpstr>'EAPED CA'!Área_de_impresión</vt:lpstr>
      <vt:lpstr>'EAPED CF'!Área_de_impresión</vt:lpstr>
      <vt:lpstr>'EAPED CF (2)'!Área_de_impresión</vt:lpstr>
      <vt:lpstr>'EAPED CSPC'!Área_de_impresión</vt:lpstr>
      <vt:lpstr>'EAPED E COG'!Área_de_impresión</vt:lpstr>
      <vt:lpstr>'EAPED E COG (2)'!Área_de_impresión</vt:lpstr>
      <vt:lpstr>'EAPED E COG (3)'!Área_de_impresión</vt:lpstr>
      <vt:lpstr>'EAPED NE COG'!Área_de_impresión</vt:lpstr>
      <vt:lpstr>'EAPED NE COG (2)'!Área_de_impresión</vt:lpstr>
      <vt:lpstr>'EAPED NE COG (3)'!Área_de_impresión</vt:lpstr>
      <vt:lpstr>ESF!Área_de_impresión</vt:lpstr>
      <vt:lpstr>IAAODF!Área_de_impresión</vt:lpstr>
      <vt:lpstr>'OCP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2022-06-09T20:29:35Z</cp:lastPrinted>
  <dcterms:created xsi:type="dcterms:W3CDTF">2016-12-12T17:40:01Z</dcterms:created>
  <dcterms:modified xsi:type="dcterms:W3CDTF">2022-08-01T20:23:57Z</dcterms:modified>
</cp:coreProperties>
</file>